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5" tabRatio="760" activeTab="9"/>
  </bookViews>
  <sheets>
    <sheet name="TRO" sheetId="29" r:id="rId1"/>
    <sheet name="OTP" sheetId="32" r:id="rId2"/>
    <sheet name="A.-IZVEDBENI PROJEKTI" sheetId="38" r:id="rId3"/>
    <sheet name="B+C-GOR" sheetId="40" r:id="rId4"/>
    <sheet name="D.-ViK" sheetId="33" r:id="rId5"/>
    <sheet name="E.-ELEKTRO" sheetId="41" r:id="rId6"/>
    <sheet name="F.-GHV" sheetId="34" r:id="rId7"/>
    <sheet name="G.-SPRINKLER" sheetId="35" r:id="rId8"/>
    <sheet name="H.-DIZALO" sheetId="36" r:id="rId9"/>
    <sheet name="REKAP." sheetId="28" r:id="rId10"/>
  </sheets>
  <externalReferences>
    <externalReference r:id="rId11"/>
  </externalReferences>
  <definedNames>
    <definedName name="_xlnm._FilterDatabase" localSheetId="3" hidden="1">'B+C-GOR'!$A$9:$G$123</definedName>
    <definedName name="_xlnm.Print_Area" localSheetId="6">'F.-GHV'!$A$1:$F$450</definedName>
    <definedName name="_xlnm.Print_Area" localSheetId="1">OTP!$A$1:$G$544</definedName>
    <definedName name="_xlnm.Print_Area" localSheetId="9">REKAP.!$A$1:$F$27</definedName>
    <definedName name="_xlnm.Print_Area" localSheetId="0">TRO!$A$1:$G$45</definedName>
    <definedName name="_xlnm.Print_Titles" localSheetId="3">'B+C-GOR'!$2:$3</definedName>
    <definedName name="_xlnm.Print_Titles" localSheetId="1">OTP!$1:$4</definedName>
    <definedName name="_xlnm.Print_Titles" localSheetId="9">REKAP.!$1:$1</definedName>
    <definedName name="_xlnm.Print_Titles" localSheetId="0">TRO!$1:$3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6" l="1"/>
  <c r="F9" i="36"/>
  <c r="F8" i="36"/>
  <c r="F7" i="36"/>
  <c r="F6" i="36"/>
  <c r="F5" i="36"/>
  <c r="G94" i="35"/>
  <c r="G93" i="35"/>
  <c r="G92" i="35"/>
  <c r="G91" i="35"/>
  <c r="G90" i="35"/>
  <c r="G89" i="35"/>
  <c r="G88" i="35"/>
  <c r="G87" i="35"/>
  <c r="G86" i="35"/>
  <c r="G80" i="35"/>
  <c r="G79" i="35"/>
  <c r="G78" i="35"/>
  <c r="G77" i="35"/>
  <c r="G76" i="35"/>
  <c r="G75" i="35"/>
  <c r="G74" i="35"/>
  <c r="G73" i="35"/>
  <c r="G72" i="35"/>
  <c r="G71" i="35"/>
  <c r="G70" i="35"/>
  <c r="G69" i="35"/>
  <c r="G68" i="35"/>
  <c r="G67" i="35"/>
  <c r="G66" i="35"/>
  <c r="G65" i="35"/>
  <c r="G64" i="35"/>
  <c r="G63" i="35"/>
  <c r="G62" i="35"/>
  <c r="G61" i="35"/>
  <c r="G60" i="35"/>
  <c r="G59" i="35"/>
  <c r="G58"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F437" i="34"/>
  <c r="F435" i="34"/>
  <c r="F433" i="34"/>
  <c r="F431" i="34"/>
  <c r="F429" i="34"/>
  <c r="F427" i="34"/>
  <c r="F424" i="34"/>
  <c r="F422" i="34"/>
  <c r="F421" i="34"/>
  <c r="F418" i="34"/>
  <c r="F417" i="34"/>
  <c r="F414" i="34"/>
  <c r="F412" i="34"/>
  <c r="F409" i="34"/>
  <c r="F408" i="34"/>
  <c r="F407" i="34"/>
  <c r="F406" i="34"/>
  <c r="F405" i="34"/>
  <c r="F402" i="34"/>
  <c r="F400" i="34"/>
  <c r="F393" i="34"/>
  <c r="F386" i="34"/>
  <c r="F380" i="34"/>
  <c r="F374" i="34"/>
  <c r="F368" i="34"/>
  <c r="F367" i="34"/>
  <c r="F364" i="34"/>
  <c r="F361" i="34"/>
  <c r="F359" i="34"/>
  <c r="F358" i="34"/>
  <c r="F357" i="34"/>
  <c r="F354" i="34"/>
  <c r="F353" i="34"/>
  <c r="F349" i="34"/>
  <c r="F348" i="34"/>
  <c r="F347" i="34"/>
  <c r="F346" i="34"/>
  <c r="F345" i="34"/>
  <c r="F336" i="34"/>
  <c r="F335" i="34"/>
  <c r="F334" i="34"/>
  <c r="F333" i="34"/>
  <c r="F332" i="34"/>
  <c r="F331" i="34"/>
  <c r="F330" i="34"/>
  <c r="F327" i="34"/>
  <c r="F325" i="34"/>
  <c r="F323" i="34"/>
  <c r="F316" i="34"/>
  <c r="F314" i="34"/>
  <c r="F312" i="34"/>
  <c r="F310" i="34"/>
  <c r="F308" i="34"/>
  <c r="F306" i="34"/>
  <c r="F304" i="34"/>
  <c r="F302" i="34"/>
  <c r="F300" i="34"/>
  <c r="F299" i="34"/>
  <c r="F296" i="34"/>
  <c r="F294" i="34"/>
  <c r="F292" i="34"/>
  <c r="F290" i="34"/>
  <c r="F289" i="34"/>
  <c r="F288" i="34"/>
  <c r="F287" i="34"/>
  <c r="F286" i="34"/>
  <c r="F285" i="34"/>
  <c r="F284" i="34"/>
  <c r="F280" i="34"/>
  <c r="F277" i="34"/>
  <c r="F276" i="34"/>
  <c r="F275" i="34"/>
  <c r="F271" i="34"/>
  <c r="F258" i="34"/>
  <c r="F245" i="34"/>
  <c r="F232" i="34"/>
  <c r="F219" i="34"/>
  <c r="F205" i="34"/>
  <c r="F191" i="34"/>
  <c r="F177" i="34"/>
  <c r="F163" i="34"/>
  <c r="F161" i="34"/>
  <c r="F139" i="34"/>
  <c r="F115" i="34"/>
  <c r="F68" i="34"/>
  <c r="F16" i="34"/>
  <c r="F15" i="34"/>
  <c r="F13" i="34"/>
  <c r="F11" i="34"/>
  <c r="F9" i="34"/>
  <c r="F936" i="41"/>
  <c r="F934" i="41"/>
  <c r="F933" i="41"/>
  <c r="F921" i="41"/>
  <c r="F918" i="41"/>
  <c r="F916" i="41"/>
  <c r="F915" i="41"/>
  <c r="F914" i="41"/>
  <c r="F913" i="41"/>
  <c r="F908" i="41"/>
  <c r="F906" i="41"/>
  <c r="F904" i="41"/>
  <c r="F902" i="41"/>
  <c r="F900" i="41"/>
  <c r="F898" i="41"/>
  <c r="F896" i="41"/>
  <c r="F894" i="41"/>
  <c r="F887" i="41"/>
  <c r="F885" i="41"/>
  <c r="F882" i="41"/>
  <c r="F875" i="41"/>
  <c r="F867" i="41"/>
  <c r="F859" i="41"/>
  <c r="F855" i="41"/>
  <c r="F854" i="41"/>
  <c r="F851" i="41"/>
  <c r="F849" i="41"/>
  <c r="F847" i="41"/>
  <c r="F845" i="41"/>
  <c r="F843" i="41"/>
  <c r="F841" i="41"/>
  <c r="F839" i="41"/>
  <c r="F837" i="41"/>
  <c r="F833" i="41"/>
  <c r="F831" i="41"/>
  <c r="F829" i="41"/>
  <c r="F827" i="41"/>
  <c r="F825" i="41"/>
  <c r="F823" i="41"/>
  <c r="F730" i="41"/>
  <c r="F728" i="41"/>
  <c r="F727" i="41"/>
  <c r="F712" i="41"/>
  <c r="F710" i="41"/>
  <c r="F709" i="41"/>
  <c r="F706" i="41"/>
  <c r="F704" i="41"/>
  <c r="F702" i="41"/>
  <c r="F693" i="41"/>
  <c r="F691" i="41"/>
  <c r="F690" i="41"/>
  <c r="F687" i="41"/>
  <c r="F685" i="41"/>
  <c r="F683" i="41"/>
  <c r="F681" i="41"/>
  <c r="F679" i="41"/>
  <c r="F669" i="41"/>
  <c r="F667" i="41"/>
  <c r="F666" i="41"/>
  <c r="F663" i="41"/>
  <c r="F647" i="41"/>
  <c r="F645" i="41"/>
  <c r="F643" i="41"/>
  <c r="F641" i="41"/>
  <c r="F639" i="41"/>
  <c r="F629" i="41"/>
  <c r="F627" i="41"/>
  <c r="F625" i="41"/>
  <c r="F623" i="41"/>
  <c r="F621" i="41"/>
  <c r="F619" i="41"/>
  <c r="F617" i="41"/>
  <c r="F615" i="41"/>
  <c r="F613" i="41"/>
  <c r="F611" i="41"/>
  <c r="F609" i="41"/>
  <c r="F606" i="41"/>
  <c r="F560" i="41"/>
  <c r="F552" i="41"/>
  <c r="F550" i="41"/>
  <c r="F548" i="41"/>
  <c r="F546" i="41"/>
  <c r="F544" i="41"/>
  <c r="F541" i="41"/>
  <c r="F539" i="41"/>
  <c r="F538" i="41"/>
  <c r="F536" i="41"/>
  <c r="F534" i="41"/>
  <c r="F531" i="41"/>
  <c r="F530" i="41"/>
  <c r="F529" i="41"/>
  <c r="F528" i="41"/>
  <c r="F527" i="41"/>
  <c r="F526" i="41"/>
  <c r="F525" i="41"/>
  <c r="F524" i="41"/>
  <c r="F523" i="41"/>
  <c r="F522" i="41"/>
  <c r="F521" i="41"/>
  <c r="F520" i="41"/>
  <c r="F517" i="41"/>
  <c r="F516" i="41"/>
  <c r="F513" i="41"/>
  <c r="F512" i="41"/>
  <c r="F511" i="41"/>
  <c r="F510" i="41"/>
  <c r="F509" i="41"/>
  <c r="F506" i="41"/>
  <c r="F504" i="41"/>
  <c r="F503" i="41"/>
  <c r="F502" i="41"/>
  <c r="F501" i="41"/>
  <c r="F500" i="41"/>
  <c r="F499" i="41"/>
  <c r="F498" i="41"/>
  <c r="F495" i="41"/>
  <c r="F493" i="41"/>
  <c r="F491" i="41"/>
  <c r="F488" i="41"/>
  <c r="F487" i="41"/>
  <c r="F486" i="41"/>
  <c r="F485" i="41"/>
  <c r="F484" i="41"/>
  <c r="F483" i="41"/>
  <c r="F443" i="41"/>
  <c r="F444" i="41"/>
  <c r="F445" i="41"/>
  <c r="F446" i="41"/>
  <c r="F447" i="41"/>
  <c r="F448" i="41"/>
  <c r="F449" i="41"/>
  <c r="F450" i="41"/>
  <c r="F451" i="41"/>
  <c r="F452" i="41"/>
  <c r="F453" i="41"/>
  <c r="F454" i="41"/>
  <c r="F455" i="41"/>
  <c r="F456" i="41"/>
  <c r="F457" i="41"/>
  <c r="F458" i="41"/>
  <c r="F459" i="41"/>
  <c r="F460" i="41"/>
  <c r="F461" i="41"/>
  <c r="F462" i="41"/>
  <c r="F463" i="41"/>
  <c r="F464" i="41"/>
  <c r="F465" i="41"/>
  <c r="F466" i="41"/>
  <c r="F467" i="41"/>
  <c r="F468" i="41"/>
  <c r="F469" i="41"/>
  <c r="F470" i="41"/>
  <c r="F471" i="41"/>
  <c r="F472" i="41"/>
  <c r="F473" i="41"/>
  <c r="F442" i="41"/>
  <c r="F431" i="41"/>
  <c r="F429" i="41"/>
  <c r="F427" i="41"/>
  <c r="F425" i="41"/>
  <c r="F423" i="41"/>
  <c r="F421" i="41"/>
  <c r="F417" i="41"/>
  <c r="F413" i="41"/>
  <c r="F409" i="41"/>
  <c r="F404" i="41"/>
  <c r="F399" i="41"/>
  <c r="F395" i="41"/>
  <c r="F390" i="41"/>
  <c r="F386" i="41"/>
  <c r="F384" i="41"/>
  <c r="F382" i="41"/>
  <c r="F380" i="41"/>
  <c r="F378" i="41"/>
  <c r="F376" i="41"/>
  <c r="F374" i="41"/>
  <c r="F373" i="41"/>
  <c r="F360" i="41"/>
  <c r="F358" i="41"/>
  <c r="F356" i="41"/>
  <c r="F354" i="41"/>
  <c r="F352" i="41"/>
  <c r="F350" i="41"/>
  <c r="F348" i="41"/>
  <c r="F346" i="41"/>
  <c r="F344" i="41"/>
  <c r="F342" i="41"/>
  <c r="F340" i="41"/>
  <c r="F338" i="41"/>
  <c r="F336" i="41"/>
  <c r="F334" i="41"/>
  <c r="F332" i="41"/>
  <c r="F321" i="41"/>
  <c r="F319" i="41"/>
  <c r="F317" i="41"/>
  <c r="F315" i="41"/>
  <c r="F313" i="41"/>
  <c r="F311" i="41"/>
  <c r="F309" i="41"/>
  <c r="F307" i="41"/>
  <c r="F305" i="41"/>
  <c r="F303" i="41"/>
  <c r="F301" i="41"/>
  <c r="F299" i="41"/>
  <c r="F297" i="41"/>
  <c r="F295" i="41"/>
  <c r="F293" i="41"/>
  <c r="F291" i="41"/>
  <c r="F289" i="41"/>
  <c r="F287" i="41"/>
  <c r="F285" i="41"/>
  <c r="F283" i="41"/>
  <c r="F281" i="41"/>
  <c r="F279" i="41"/>
  <c r="F277" i="41"/>
  <c r="F275" i="41"/>
  <c r="F273" i="41"/>
  <c r="F271" i="41"/>
  <c r="F256" i="41"/>
  <c r="F246" i="41"/>
  <c r="F218" i="41"/>
  <c r="F197" i="41"/>
  <c r="F165" i="41"/>
  <c r="F140" i="41"/>
  <c r="F106" i="41"/>
  <c r="F82" i="41"/>
  <c r="F186" i="33"/>
  <c r="F179" i="33"/>
  <c r="F172" i="33"/>
  <c r="F171" i="33"/>
  <c r="F163" i="33"/>
  <c r="F162" i="33"/>
  <c r="F161" i="33"/>
  <c r="F160" i="33"/>
  <c r="F157" i="33"/>
  <c r="F155" i="33"/>
  <c r="F153" i="33"/>
  <c r="F151" i="33"/>
  <c r="F149" i="33"/>
  <c r="F142" i="33"/>
  <c r="F140" i="33"/>
  <c r="F138" i="33"/>
  <c r="F137" i="33"/>
  <c r="F134" i="33"/>
  <c r="F127" i="33"/>
  <c r="F125" i="33"/>
  <c r="F124" i="33"/>
  <c r="F123" i="33"/>
  <c r="F120" i="33"/>
  <c r="F117" i="33"/>
  <c r="F116" i="33"/>
  <c r="F115" i="33"/>
  <c r="F114" i="33"/>
  <c r="F111" i="33"/>
  <c r="F104" i="33"/>
  <c r="F103" i="33"/>
  <c r="F102" i="33"/>
  <c r="F101" i="33"/>
  <c r="F100" i="33"/>
  <c r="F99" i="33"/>
  <c r="F91" i="33"/>
  <c r="F89" i="33"/>
  <c r="F88" i="33"/>
  <c r="F85" i="33"/>
  <c r="F83" i="33"/>
  <c r="F81" i="33"/>
  <c r="F80" i="33"/>
  <c r="F79" i="33"/>
  <c r="F78" i="33"/>
  <c r="F62" i="33"/>
  <c r="F63" i="33"/>
  <c r="F64" i="33"/>
  <c r="F65" i="33"/>
  <c r="F66" i="33"/>
  <c r="F67" i="33"/>
  <c r="F68" i="33"/>
  <c r="F69" i="33"/>
  <c r="F70" i="33"/>
  <c r="F71" i="33"/>
  <c r="F72" i="33"/>
  <c r="F73" i="33"/>
  <c r="F74" i="33"/>
  <c r="F75" i="33"/>
  <c r="F61" i="33"/>
  <c r="F53" i="33"/>
  <c r="F51" i="33"/>
  <c r="F49" i="33"/>
  <c r="F48" i="33"/>
  <c r="F47" i="33"/>
  <c r="F46" i="33"/>
  <c r="F45" i="33"/>
  <c r="F44" i="33"/>
  <c r="F43" i="33"/>
  <c r="F35" i="33"/>
  <c r="F33" i="33"/>
  <c r="F26" i="33"/>
  <c r="F24" i="33"/>
  <c r="F22" i="33"/>
  <c r="F20" i="33"/>
  <c r="F19" i="33"/>
  <c r="F18" i="33"/>
  <c r="F10" i="33"/>
  <c r="F8" i="33"/>
  <c r="F7" i="38"/>
  <c r="G1200" i="40"/>
  <c r="G1198" i="40"/>
  <c r="G1196" i="40"/>
  <c r="G1187" i="40"/>
  <c r="G1178" i="40"/>
  <c r="G1169" i="40"/>
  <c r="G1158" i="40"/>
  <c r="G1145" i="40"/>
  <c r="G1133" i="40"/>
  <c r="G1123" i="40"/>
  <c r="G1113" i="40"/>
  <c r="G1101" i="40"/>
  <c r="G1090" i="40"/>
  <c r="G1089" i="40"/>
  <c r="G1080" i="40"/>
  <c r="G1079" i="40"/>
  <c r="G1078" i="40"/>
  <c r="G1066" i="40"/>
  <c r="G1048" i="40"/>
  <c r="G1047" i="40"/>
  <c r="G1038" i="40"/>
  <c r="G1029" i="40"/>
  <c r="G1017" i="40"/>
  <c r="G1005" i="40"/>
  <c r="G994" i="40"/>
  <c r="G984" i="40"/>
  <c r="G973" i="40"/>
  <c r="G960" i="40"/>
  <c r="G950" i="40"/>
  <c r="G941" i="40"/>
  <c r="G940" i="40"/>
  <c r="G928" i="40"/>
  <c r="G927" i="40"/>
  <c r="G916" i="40"/>
  <c r="G915" i="40"/>
  <c r="G903" i="40"/>
  <c r="G880" i="40"/>
  <c r="G872" i="40"/>
  <c r="G871" i="40"/>
  <c r="G870" i="40"/>
  <c r="G861" i="40"/>
  <c r="G854" i="40"/>
  <c r="G847" i="40"/>
  <c r="G840" i="40"/>
  <c r="G839" i="40"/>
  <c r="G838" i="40"/>
  <c r="G827" i="40"/>
  <c r="G820" i="40"/>
  <c r="G813" i="40"/>
  <c r="G802" i="40"/>
  <c r="G796" i="40"/>
  <c r="G790" i="40"/>
  <c r="G785" i="40"/>
  <c r="G775" i="40"/>
  <c r="G769" i="40"/>
  <c r="G763" i="40"/>
  <c r="G757" i="40"/>
  <c r="G746" i="40"/>
  <c r="G740" i="40"/>
  <c r="G729" i="40"/>
  <c r="G724" i="40"/>
  <c r="G708" i="40"/>
  <c r="G702" i="40"/>
  <c r="G696" i="40"/>
  <c r="G691" i="40"/>
  <c r="G679" i="40"/>
  <c r="G674" i="40"/>
  <c r="G670" i="40"/>
  <c r="G669" i="40"/>
  <c r="G654" i="40"/>
  <c r="G648" i="40"/>
  <c r="G642" i="40"/>
  <c r="G636" i="40"/>
  <c r="G630" i="40"/>
  <c r="G623" i="40"/>
  <c r="G617" i="40"/>
  <c r="G611" i="40"/>
  <c r="G605" i="40"/>
  <c r="G596" i="40"/>
  <c r="G590" i="40"/>
  <c r="G584" i="40"/>
  <c r="G578" i="40"/>
  <c r="G573" i="40"/>
  <c r="G568" i="40"/>
  <c r="G558" i="40"/>
  <c r="G548" i="40"/>
  <c r="G539" i="40"/>
  <c r="G532" i="40"/>
  <c r="G525" i="40"/>
  <c r="G508" i="40"/>
  <c r="G502" i="40"/>
  <c r="G496" i="40"/>
  <c r="G490" i="40"/>
  <c r="G485" i="40"/>
  <c r="G479" i="40"/>
  <c r="G473" i="40"/>
  <c r="G446" i="40"/>
  <c r="G445" i="40"/>
  <c r="G444" i="40"/>
  <c r="G443" i="40"/>
  <c r="G436" i="40"/>
  <c r="G429" i="40"/>
  <c r="G428" i="40"/>
  <c r="G416" i="40"/>
  <c r="G401" i="40"/>
  <c r="G384" i="40"/>
  <c r="G370" i="40"/>
  <c r="G364" i="40"/>
  <c r="G358" i="40"/>
  <c r="G352" i="40"/>
  <c r="G347" i="40"/>
  <c r="G342" i="40"/>
  <c r="G336" i="40"/>
  <c r="G329" i="40"/>
  <c r="G318" i="40"/>
  <c r="G317" i="40"/>
  <c r="G311" i="40"/>
  <c r="G310" i="40"/>
  <c r="G303" i="40"/>
  <c r="G302" i="40"/>
  <c r="G295" i="40"/>
  <c r="G294" i="40"/>
  <c r="G287" i="40"/>
  <c r="G286" i="40"/>
  <c r="G279" i="40"/>
  <c r="G278" i="40"/>
  <c r="G271" i="40"/>
  <c r="G270" i="40"/>
  <c r="G262" i="40"/>
  <c r="G261" i="40"/>
  <c r="G254" i="40"/>
  <c r="G253" i="40"/>
  <c r="G246" i="40"/>
  <c r="G245" i="40"/>
  <c r="G238" i="40"/>
  <c r="G237" i="40"/>
  <c r="G228" i="40"/>
  <c r="G227" i="40"/>
  <c r="G220" i="40"/>
  <c r="G205" i="40"/>
  <c r="G200" i="40"/>
  <c r="G195" i="40"/>
  <c r="G190" i="40"/>
  <c r="G183" i="40"/>
  <c r="G175" i="40"/>
  <c r="G170" i="40"/>
  <c r="G165" i="40"/>
  <c r="G160" i="40"/>
  <c r="G155" i="40"/>
  <c r="G150" i="40"/>
  <c r="G145" i="40"/>
  <c r="G140" i="40"/>
  <c r="G135" i="40"/>
  <c r="G130" i="40"/>
  <c r="G120" i="40"/>
  <c r="G116" i="40"/>
  <c r="G109" i="40"/>
  <c r="G108" i="40"/>
  <c r="G107" i="40"/>
  <c r="G97" i="40"/>
  <c r="G98" i="40"/>
  <c r="G99" i="40"/>
  <c r="G100" i="40"/>
  <c r="G96" i="40"/>
  <c r="G86" i="40"/>
  <c r="G87" i="40"/>
  <c r="G88" i="40"/>
  <c r="G89" i="40"/>
  <c r="G85" i="40"/>
  <c r="G78" i="40"/>
  <c r="G77" i="40"/>
  <c r="G76" i="40"/>
  <c r="G75" i="40"/>
  <c r="G74" i="40"/>
  <c r="G73" i="40"/>
  <c r="G72" i="40"/>
  <c r="G65" i="40"/>
  <c r="G60" i="40"/>
  <c r="G55" i="40"/>
  <c r="G50" i="40"/>
  <c r="G45" i="40"/>
  <c r="G40" i="40"/>
  <c r="G35" i="40"/>
  <c r="G30" i="40"/>
  <c r="G25" i="40"/>
  <c r="G18" i="40"/>
  <c r="A258" i="41" l="1"/>
  <c r="B258" i="41"/>
  <c r="B567" i="41" s="1"/>
  <c r="A323" i="41"/>
  <c r="A568" i="41" s="1"/>
  <c r="B323" i="41"/>
  <c r="B568" i="41" s="1"/>
  <c r="A363" i="41"/>
  <c r="A569" i="41" s="1"/>
  <c r="B363" i="41"/>
  <c r="B569" i="41" s="1"/>
  <c r="A433" i="41"/>
  <c r="B433" i="41"/>
  <c r="B570" i="41" s="1"/>
  <c r="A475" i="41"/>
  <c r="A571" i="41" s="1"/>
  <c r="B475" i="41"/>
  <c r="B571" i="41" s="1"/>
  <c r="A562" i="41"/>
  <c r="A572" i="41" s="1"/>
  <c r="B562" i="41"/>
  <c r="B572" i="41" s="1"/>
  <c r="A566" i="41"/>
  <c r="A573" i="41" s="1"/>
  <c r="A945" i="41" s="1"/>
  <c r="B566" i="41"/>
  <c r="B573" i="41" s="1"/>
  <c r="B945" i="41" s="1"/>
  <c r="A567" i="41"/>
  <c r="D567" i="41"/>
  <c r="D568" i="41"/>
  <c r="D569" i="41"/>
  <c r="A570" i="41"/>
  <c r="D570" i="41"/>
  <c r="D571" i="41"/>
  <c r="D572" i="41"/>
  <c r="A631" i="41"/>
  <c r="A738" i="41" s="1"/>
  <c r="B631" i="41"/>
  <c r="B738" i="41" s="1"/>
  <c r="A649" i="41"/>
  <c r="B649" i="41"/>
  <c r="B739" i="41" s="1"/>
  <c r="F671" i="41"/>
  <c r="F740" i="41" s="1"/>
  <c r="A671" i="41"/>
  <c r="A740" i="41" s="1"/>
  <c r="B671" i="41"/>
  <c r="B740" i="41" s="1"/>
  <c r="A694" i="41"/>
  <c r="A741" i="41" s="1"/>
  <c r="B694" i="41"/>
  <c r="B741" i="41" s="1"/>
  <c r="A714" i="41"/>
  <c r="A742" i="41" s="1"/>
  <c r="B714" i="41"/>
  <c r="B742" i="41" s="1"/>
  <c r="A733" i="41"/>
  <c r="A743" i="41" s="1"/>
  <c r="B733" i="41"/>
  <c r="B743" i="41" s="1"/>
  <c r="A737" i="41"/>
  <c r="A744" i="41" s="1"/>
  <c r="A946" i="41" s="1"/>
  <c r="B737" i="41"/>
  <c r="B744" i="41" s="1"/>
  <c r="B946" i="41" s="1"/>
  <c r="D738" i="41"/>
  <c r="A739" i="41"/>
  <c r="D739" i="41"/>
  <c r="D740" i="41"/>
  <c r="D741" i="41"/>
  <c r="D742" i="41"/>
  <c r="D743" i="41"/>
  <c r="A923" i="41"/>
  <c r="A947" i="41" s="1"/>
  <c r="B923" i="41"/>
  <c r="B947" i="41" s="1"/>
  <c r="A938" i="41"/>
  <c r="A948" i="41" s="1"/>
  <c r="B938" i="41"/>
  <c r="B948" i="41" s="1"/>
  <c r="A944" i="41"/>
  <c r="B944" i="41"/>
  <c r="B949" i="41" s="1"/>
  <c r="D945" i="41"/>
  <c r="D946" i="41"/>
  <c r="D947" i="41"/>
  <c r="D948" i="41"/>
  <c r="A949" i="41"/>
  <c r="F649" i="41" l="1"/>
  <c r="F739" i="41" s="1"/>
  <c r="F923" i="41"/>
  <c r="F947" i="41" s="1"/>
  <c r="F562" i="41"/>
  <c r="F572" i="41" s="1"/>
  <c r="F733" i="41"/>
  <c r="F743" i="41" s="1"/>
  <c r="F714" i="41"/>
  <c r="F742" i="41" s="1"/>
  <c r="F694" i="41"/>
  <c r="F741" i="41" s="1"/>
  <c r="F938" i="41"/>
  <c r="F948" i="41" s="1"/>
  <c r="F433" i="41"/>
  <c r="F570" i="41" s="1"/>
  <c r="F323" i="41"/>
  <c r="F568" i="41" s="1"/>
  <c r="F631" i="41"/>
  <c r="F738" i="41" s="1"/>
  <c r="F475" i="41"/>
  <c r="F571" i="41" s="1"/>
  <c r="F363" i="41"/>
  <c r="F569" i="41" s="1"/>
  <c r="F258" i="41"/>
  <c r="F567" i="41" s="1"/>
  <c r="A8" i="40"/>
  <c r="C8" i="40"/>
  <c r="A14" i="40"/>
  <c r="A21" i="40" s="1"/>
  <c r="A28" i="40" s="1"/>
  <c r="A33" i="40" s="1"/>
  <c r="A122" i="40"/>
  <c r="A453" i="40" s="1"/>
  <c r="C122" i="40"/>
  <c r="G124" i="40"/>
  <c r="G125" i="40"/>
  <c r="G126" i="40"/>
  <c r="A128" i="40"/>
  <c r="A133" i="40" s="1"/>
  <c r="E210" i="40"/>
  <c r="G210" i="40" s="1"/>
  <c r="A212" i="40"/>
  <c r="A454" i="40" s="1"/>
  <c r="C212" i="40"/>
  <c r="C454" i="40" s="1"/>
  <c r="G215" i="40"/>
  <c r="A218" i="40"/>
  <c r="A223" i="40" s="1"/>
  <c r="A231" i="40" s="1"/>
  <c r="A320" i="40"/>
  <c r="A455" i="40" s="1"/>
  <c r="C320" i="40"/>
  <c r="C455" i="40" s="1"/>
  <c r="G323" i="40"/>
  <c r="A326" i="40"/>
  <c r="A332" i="40" s="1"/>
  <c r="A339" i="40" s="1"/>
  <c r="A418" i="40"/>
  <c r="A456" i="40" s="1"/>
  <c r="C418" i="40"/>
  <c r="C456" i="40" s="1"/>
  <c r="G421" i="40"/>
  <c r="A424" i="40"/>
  <c r="A432" i="40"/>
  <c r="A439" i="40" s="1"/>
  <c r="A448" i="40"/>
  <c r="A457" i="40" s="1"/>
  <c r="C448" i="40"/>
  <c r="C457" i="40" s="1"/>
  <c r="B453" i="40"/>
  <c r="C453" i="40"/>
  <c r="D453" i="40"/>
  <c r="E453" i="40"/>
  <c r="F453" i="40"/>
  <c r="B454" i="40"/>
  <c r="D454" i="40"/>
  <c r="E454" i="40"/>
  <c r="F454" i="40"/>
  <c r="B455" i="40"/>
  <c r="D455" i="40"/>
  <c r="E455" i="40"/>
  <c r="F455" i="40"/>
  <c r="B456" i="40"/>
  <c r="D456" i="40"/>
  <c r="E456" i="40"/>
  <c r="F456" i="40"/>
  <c r="B457" i="40"/>
  <c r="D457" i="40"/>
  <c r="E457" i="40"/>
  <c r="F457" i="40"/>
  <c r="A458" i="40"/>
  <c r="A452" i="40" s="1"/>
  <c r="B458" i="40"/>
  <c r="B452" i="40" s="1"/>
  <c r="C458" i="40"/>
  <c r="C1225" i="40" s="1"/>
  <c r="G467" i="40"/>
  <c r="A470" i="40"/>
  <c r="E513" i="40"/>
  <c r="G513" i="40" s="1"/>
  <c r="A515" i="40"/>
  <c r="C515" i="40"/>
  <c r="C1208" i="40" s="1"/>
  <c r="G518" i="40"/>
  <c r="A521" i="40"/>
  <c r="A528" i="40" s="1"/>
  <c r="A535" i="40" s="1"/>
  <c r="A542" i="40" s="1"/>
  <c r="A551" i="40" s="1"/>
  <c r="A560" i="40"/>
  <c r="A1209" i="40" s="1"/>
  <c r="C560" i="40"/>
  <c r="G563" i="40"/>
  <c r="A566" i="40"/>
  <c r="A571" i="40" s="1"/>
  <c r="A576" i="40" s="1"/>
  <c r="A581" i="40" s="1"/>
  <c r="A656" i="40"/>
  <c r="A1210" i="40" s="1"/>
  <c r="C656" i="40"/>
  <c r="G659" i="40"/>
  <c r="A662" i="40"/>
  <c r="A673" i="40" s="1"/>
  <c r="A677" i="40" s="1"/>
  <c r="A681" i="40"/>
  <c r="C681" i="40"/>
  <c r="G684" i="40"/>
  <c r="G685" i="40"/>
  <c r="A687" i="40"/>
  <c r="A694" i="40" s="1"/>
  <c r="A710" i="40"/>
  <c r="A1212" i="40" s="1"/>
  <c r="C710" i="40"/>
  <c r="C1212" i="40" s="1"/>
  <c r="G713" i="40"/>
  <c r="G714" i="40"/>
  <c r="A716" i="40"/>
  <c r="A721" i="40" s="1"/>
  <c r="E718" i="40"/>
  <c r="G718" i="40" s="1"/>
  <c r="E734" i="40"/>
  <c r="G734" i="40" s="1"/>
  <c r="A748" i="40"/>
  <c r="A1213" i="40" s="1"/>
  <c r="C748" i="40"/>
  <c r="C1213" i="40" s="1"/>
  <c r="G751" i="40"/>
  <c r="A754" i="40"/>
  <c r="A760" i="40" s="1"/>
  <c r="A766" i="40" s="1"/>
  <c r="A772" i="40" s="1"/>
  <c r="A777" i="40"/>
  <c r="A1214" i="40" s="1"/>
  <c r="C777" i="40"/>
  <c r="C1214" i="40" s="1"/>
  <c r="G780" i="40"/>
  <c r="A783" i="40"/>
  <c r="A788" i="40" s="1"/>
  <c r="A804" i="40"/>
  <c r="A1215" i="40" s="1"/>
  <c r="C804" i="40"/>
  <c r="C1215" i="40" s="1"/>
  <c r="G807" i="40"/>
  <c r="A810" i="40"/>
  <c r="A882" i="40"/>
  <c r="A1216" i="40" s="1"/>
  <c r="C882" i="40"/>
  <c r="C1216" i="40" s="1"/>
  <c r="G885" i="40"/>
  <c r="A894" i="40"/>
  <c r="A906" i="40" s="1"/>
  <c r="A919" i="40" s="1"/>
  <c r="A1051" i="40"/>
  <c r="A1217" i="40" s="1"/>
  <c r="C1051" i="40"/>
  <c r="G1054" i="40"/>
  <c r="A1060" i="40"/>
  <c r="A1069" i="40" s="1"/>
  <c r="A1202" i="40"/>
  <c r="A1218" i="40" s="1"/>
  <c r="C1202" i="40"/>
  <c r="C1218" i="40" s="1"/>
  <c r="A1207" i="40"/>
  <c r="A1219" i="40" s="1"/>
  <c r="A1226" i="40" s="1"/>
  <c r="B1207" i="40"/>
  <c r="B1219" i="40" s="1"/>
  <c r="B1226" i="40" s="1"/>
  <c r="C1207" i="40"/>
  <c r="C1219" i="40" s="1"/>
  <c r="C1226" i="40" s="1"/>
  <c r="A1208" i="40"/>
  <c r="B1208" i="40"/>
  <c r="D1208" i="40"/>
  <c r="F1208" i="40"/>
  <c r="B1209" i="40"/>
  <c r="C1209" i="40"/>
  <c r="D1209" i="40"/>
  <c r="F1209" i="40"/>
  <c r="B1210" i="40"/>
  <c r="C1210" i="40"/>
  <c r="D1210" i="40"/>
  <c r="F1210" i="40"/>
  <c r="A1211" i="40"/>
  <c r="B1211" i="40"/>
  <c r="C1211" i="40"/>
  <c r="D1211" i="40"/>
  <c r="F1211" i="40"/>
  <c r="B1212" i="40"/>
  <c r="D1212" i="40"/>
  <c r="F1212" i="40"/>
  <c r="B1213" i="40"/>
  <c r="D1213" i="40"/>
  <c r="F1213" i="40"/>
  <c r="B1214" i="40"/>
  <c r="D1214" i="40"/>
  <c r="F1214" i="40"/>
  <c r="B1215" i="40"/>
  <c r="D1215" i="40"/>
  <c r="F1215" i="40"/>
  <c r="B1216" i="40"/>
  <c r="D1216" i="40"/>
  <c r="F1216" i="40"/>
  <c r="B1217" i="40"/>
  <c r="C1217" i="40"/>
  <c r="D1217" i="40"/>
  <c r="F1217" i="40"/>
  <c r="B1218" i="40"/>
  <c r="D1218" i="40"/>
  <c r="F1218" i="40"/>
  <c r="D1219" i="40"/>
  <c r="D1226" i="40" s="1"/>
  <c r="F1219" i="40"/>
  <c r="F1226" i="40" s="1"/>
  <c r="A1224" i="40"/>
  <c r="A1227" i="40" s="1"/>
  <c r="B1224" i="40"/>
  <c r="B1227" i="40" s="1"/>
  <c r="C1224" i="40"/>
  <c r="C1227" i="40" s="1"/>
  <c r="D1224" i="40"/>
  <c r="D1227" i="40" s="1"/>
  <c r="E1224" i="40"/>
  <c r="F1224" i="40"/>
  <c r="G1224" i="40"/>
  <c r="A1225" i="40"/>
  <c r="D1225" i="40"/>
  <c r="F1225" i="40"/>
  <c r="F744" i="41" l="1"/>
  <c r="F946" i="41" s="1"/>
  <c r="F573" i="41"/>
  <c r="F945" i="41" s="1"/>
  <c r="G777" i="40"/>
  <c r="G1214" i="40" s="1"/>
  <c r="B1225" i="40"/>
  <c r="A816" i="40"/>
  <c r="A823" i="40" s="1"/>
  <c r="A699" i="40"/>
  <c r="G560" i="40"/>
  <c r="G1209" i="40" s="1"/>
  <c r="A732" i="40"/>
  <c r="A737" i="40" s="1"/>
  <c r="G212" i="40"/>
  <c r="G454" i="40" s="1"/>
  <c r="G1051" i="40"/>
  <c r="G1217" i="40" s="1"/>
  <c r="G681" i="40"/>
  <c r="G1211" i="40" s="1"/>
  <c r="G656" i="40"/>
  <c r="G1210" i="40" s="1"/>
  <c r="G448" i="40"/>
  <c r="G457" i="40" s="1"/>
  <c r="G418" i="40"/>
  <c r="G456" i="40" s="1"/>
  <c r="G122" i="40"/>
  <c r="G453" i="40" s="1"/>
  <c r="G1202" i="40"/>
  <c r="G1218" i="40" s="1"/>
  <c r="G515" i="40"/>
  <c r="G1208" i="40" s="1"/>
  <c r="G320" i="40"/>
  <c r="G455" i="40" s="1"/>
  <c r="G882" i="40"/>
  <c r="G1216" i="40" s="1"/>
  <c r="G804" i="40"/>
  <c r="G1215" i="40" s="1"/>
  <c r="A705" i="40"/>
  <c r="G710" i="40"/>
  <c r="G1212" i="40" s="1"/>
  <c r="G748" i="40"/>
  <c r="G1213" i="40" s="1"/>
  <c r="C452" i="40"/>
  <c r="A793" i="40"/>
  <c r="A799" i="40" s="1"/>
  <c r="A476" i="40"/>
  <c r="A138" i="40"/>
  <c r="A143" i="40" s="1"/>
  <c r="A1083" i="40"/>
  <c r="A1093" i="40" s="1"/>
  <c r="A344" i="40"/>
  <c r="A349" i="40" s="1"/>
  <c r="A38" i="40"/>
  <c r="A931" i="40"/>
  <c r="A241" i="40"/>
  <c r="A587" i="40"/>
  <c r="F949" i="41" l="1"/>
  <c r="F11" i="28" s="1"/>
  <c r="G458" i="40"/>
  <c r="G1225" i="40" s="1"/>
  <c r="A148" i="40"/>
  <c r="A830" i="40"/>
  <c r="A843" i="40" s="1"/>
  <c r="A743" i="40"/>
  <c r="G1219" i="40"/>
  <c r="G1226" i="40" s="1"/>
  <c r="A1104" i="40"/>
  <c r="A1116" i="40" s="1"/>
  <c r="A355" i="40"/>
  <c r="A361" i="40" s="1"/>
  <c r="A482" i="40"/>
  <c r="A593" i="40"/>
  <c r="A599" i="40" s="1"/>
  <c r="A944" i="40"/>
  <c r="A953" i="40" s="1"/>
  <c r="A43" i="40"/>
  <c r="A249" i="40"/>
  <c r="F8" i="38"/>
  <c r="F5" i="28" s="1"/>
  <c r="B8" i="38"/>
  <c r="B5" i="28" s="1"/>
  <c r="A8" i="38"/>
  <c r="A5" i="28" s="1"/>
  <c r="G1227" i="40" l="1"/>
  <c r="F7" i="28" s="1"/>
  <c r="A153" i="40"/>
  <c r="A158" i="40" s="1"/>
  <c r="A163" i="40" s="1"/>
  <c r="A850" i="40"/>
  <c r="A857" i="40" s="1"/>
  <c r="A864" i="40" s="1"/>
  <c r="A875" i="40" s="1"/>
  <c r="A488" i="40"/>
  <c r="A367" i="40"/>
  <c r="A373" i="40" s="1"/>
  <c r="A1126" i="40"/>
  <c r="A1136" i="40" s="1"/>
  <c r="A1148" i="40" s="1"/>
  <c r="A608" i="40"/>
  <c r="A48" i="40"/>
  <c r="A387" i="40"/>
  <c r="A404" i="40" s="1"/>
  <c r="A963" i="40"/>
  <c r="A257" i="40"/>
  <c r="A265" i="40" s="1"/>
  <c r="H15" i="28"/>
  <c r="I15" i="28"/>
  <c r="B11" i="28"/>
  <c r="A11" i="28"/>
  <c r="B11" i="36"/>
  <c r="B17" i="28" s="1"/>
  <c r="A11" i="36"/>
  <c r="A17" i="28" s="1"/>
  <c r="A493" i="40" l="1"/>
  <c r="A499" i="40" s="1"/>
  <c r="A505" i="40" s="1"/>
  <c r="A274" i="40"/>
  <c r="A282" i="40" s="1"/>
  <c r="A290" i="40" s="1"/>
  <c r="A614" i="40"/>
  <c r="A1161" i="40"/>
  <c r="A168" i="40"/>
  <c r="A53" i="40"/>
  <c r="A976" i="40"/>
  <c r="A987" i="40" s="1"/>
  <c r="A173" i="40"/>
  <c r="F11" i="36"/>
  <c r="F17" i="28" s="1"/>
  <c r="C102" i="35"/>
  <c r="D102" i="35"/>
  <c r="E102" i="35"/>
  <c r="C101" i="35"/>
  <c r="D101" i="35"/>
  <c r="E101" i="35"/>
  <c r="C100" i="35"/>
  <c r="D100" i="35"/>
  <c r="E100" i="35"/>
  <c r="B95" i="35"/>
  <c r="B102" i="35" s="1"/>
  <c r="A95" i="35"/>
  <c r="A102" i="35" s="1"/>
  <c r="B81" i="35"/>
  <c r="B101" i="35" s="1"/>
  <c r="A81" i="35"/>
  <c r="A101" i="35" s="1"/>
  <c r="B53" i="35"/>
  <c r="B100" i="35" s="1"/>
  <c r="A53" i="35"/>
  <c r="A100" i="35" s="1"/>
  <c r="B99" i="35"/>
  <c r="B103" i="35" s="1"/>
  <c r="B15" i="28" s="1"/>
  <c r="A99" i="35"/>
  <c r="A103" i="35" s="1"/>
  <c r="A15" i="28" s="1"/>
  <c r="E57" i="35"/>
  <c r="G57" i="35" s="1"/>
  <c r="B444" i="34"/>
  <c r="B443" i="34"/>
  <c r="B447" i="34" s="1"/>
  <c r="B13" i="28" s="1"/>
  <c r="A443" i="34"/>
  <c r="A447" i="34" s="1"/>
  <c r="A13" i="28" s="1"/>
  <c r="B439" i="34"/>
  <c r="B446" i="34" s="1"/>
  <c r="A439" i="34"/>
  <c r="A446" i="34" s="1"/>
  <c r="F439" i="34"/>
  <c r="F446" i="34" s="1"/>
  <c r="A511" i="40" l="1"/>
  <c r="A620" i="40"/>
  <c r="A298" i="40"/>
  <c r="A306" i="40" s="1"/>
  <c r="A314" i="40" s="1"/>
  <c r="A997" i="40"/>
  <c r="A1008" i="40" s="1"/>
  <c r="A1020" i="40" s="1"/>
  <c r="A1032" i="40" s="1"/>
  <c r="A178" i="40"/>
  <c r="A58" i="40"/>
  <c r="A63" i="40" s="1"/>
  <c r="G81" i="35"/>
  <c r="G101" i="35" s="1"/>
  <c r="G53" i="35"/>
  <c r="G100" i="35" s="1"/>
  <c r="G95" i="35"/>
  <c r="G102" i="35" s="1"/>
  <c r="A318" i="34"/>
  <c r="A445" i="34" s="1"/>
  <c r="B318" i="34"/>
  <c r="B445" i="34" s="1"/>
  <c r="A18" i="34"/>
  <c r="A444" i="34" s="1"/>
  <c r="A626" i="40" l="1"/>
  <c r="A1171" i="40"/>
  <c r="A1041" i="40"/>
  <c r="A68" i="40"/>
  <c r="A186" i="40"/>
  <c r="A193" i="40" s="1"/>
  <c r="A198" i="40" s="1"/>
  <c r="A203" i="40" s="1"/>
  <c r="A208" i="40" s="1"/>
  <c r="F318" i="34"/>
  <c r="F445" i="34" s="1"/>
  <c r="G103" i="35"/>
  <c r="F15" i="28" s="1"/>
  <c r="F18" i="34"/>
  <c r="F444" i="34" s="1"/>
  <c r="B193" i="33"/>
  <c r="B206" i="33" s="1"/>
  <c r="B9" i="28" s="1"/>
  <c r="A193" i="33"/>
  <c r="A206" i="33" s="1"/>
  <c r="A9" i="28" s="1"/>
  <c r="F188" i="33"/>
  <c r="F205" i="33" s="1"/>
  <c r="B188" i="33"/>
  <c r="B205" i="33" s="1"/>
  <c r="A188" i="33"/>
  <c r="A205" i="33" s="1"/>
  <c r="F181" i="33"/>
  <c r="F204" i="33" s="1"/>
  <c r="B181" i="33"/>
  <c r="B204" i="33" s="1"/>
  <c r="A181" i="33"/>
  <c r="A204" i="33" s="1"/>
  <c r="B174" i="33"/>
  <c r="B203" i="33" s="1"/>
  <c r="A174" i="33"/>
  <c r="A203" i="33" s="1"/>
  <c r="B165" i="33"/>
  <c r="B202" i="33" s="1"/>
  <c r="A165" i="33"/>
  <c r="A202" i="33" s="1"/>
  <c r="B144" i="33"/>
  <c r="B201" i="33" s="1"/>
  <c r="A144" i="33"/>
  <c r="A201" i="33" s="1"/>
  <c r="B129" i="33"/>
  <c r="B200" i="33" s="1"/>
  <c r="A129" i="33"/>
  <c r="A200" i="33" s="1"/>
  <c r="B106" i="33"/>
  <c r="B199" i="33" s="1"/>
  <c r="A106" i="33"/>
  <c r="A199" i="33" s="1"/>
  <c r="B93" i="33"/>
  <c r="B198" i="33" s="1"/>
  <c r="A93" i="33"/>
  <c r="A198" i="33" s="1"/>
  <c r="B55" i="33"/>
  <c r="B197" i="33" s="1"/>
  <c r="A55" i="33"/>
  <c r="A197" i="33" s="1"/>
  <c r="B37" i="33"/>
  <c r="B196" i="33" s="1"/>
  <c r="A37" i="33"/>
  <c r="A196" i="33" s="1"/>
  <c r="B28" i="33"/>
  <c r="B195" i="33" s="1"/>
  <c r="A28" i="33"/>
  <c r="A195" i="33" s="1"/>
  <c r="B12" i="33"/>
  <c r="B194" i="33" s="1"/>
  <c r="A12" i="33"/>
  <c r="A194" i="33" s="1"/>
  <c r="F447" i="34" l="1"/>
  <c r="F13" i="28" s="1"/>
  <c r="A633" i="40"/>
  <c r="A81" i="40"/>
  <c r="A92" i="40" s="1"/>
  <c r="A103" i="40" s="1"/>
  <c r="A112" i="40" s="1"/>
  <c r="A119" i="40" s="1"/>
  <c r="A1181" i="40"/>
  <c r="A1189" i="40" s="1"/>
  <c r="F129" i="33"/>
  <c r="F200" i="33" s="1"/>
  <c r="F144" i="33"/>
  <c r="F201" i="33" s="1"/>
  <c r="F174" i="33"/>
  <c r="F203" i="33" s="1"/>
  <c r="F106" i="33"/>
  <c r="F199" i="33" s="1"/>
  <c r="F165" i="33"/>
  <c r="F202" i="33" s="1"/>
  <c r="F93" i="33"/>
  <c r="F198" i="33" s="1"/>
  <c r="F55" i="33"/>
  <c r="F197" i="33" s="1"/>
  <c r="F28" i="33"/>
  <c r="F195" i="33" s="1"/>
  <c r="F12" i="33"/>
  <c r="F194" i="33" s="1"/>
  <c r="F37" i="33"/>
  <c r="F196" i="33" s="1"/>
  <c r="A639" i="40" l="1"/>
  <c r="A645" i="40" s="1"/>
  <c r="A651" i="40" s="1"/>
  <c r="F206" i="33"/>
  <c r="F9" i="28" s="1"/>
  <c r="F3" i="28" l="1"/>
  <c r="F2" i="28"/>
  <c r="F19" i="28" l="1"/>
  <c r="F20" i="28" l="1"/>
  <c r="F21" i="28" s="1"/>
  <c r="A6" i="38"/>
</calcChain>
</file>

<file path=xl/sharedStrings.xml><?xml version="1.0" encoding="utf-8"?>
<sst xmlns="http://schemas.openxmlformats.org/spreadsheetml/2006/main" count="4005" uniqueCount="2064">
  <si>
    <t>Građevina:</t>
  </si>
  <si>
    <t>oznaka projekta:</t>
  </si>
  <si>
    <t>m²</t>
  </si>
  <si>
    <t>m³</t>
  </si>
  <si>
    <t>-</t>
  </si>
  <si>
    <t>BETONSKI I ARMIRANOBETONSKI RADOVI</t>
  </si>
  <si>
    <t>Zidovi</t>
  </si>
  <si>
    <t>KERAMIČARSKI RADOVI</t>
  </si>
  <si>
    <t>R.b.</t>
  </si>
  <si>
    <t>Opis stavke</t>
  </si>
  <si>
    <t>Jed. mjere</t>
  </si>
  <si>
    <t>Količina</t>
  </si>
  <si>
    <t>Jed. cijena</t>
  </si>
  <si>
    <t>Iznos</t>
  </si>
  <si>
    <t>UKUPNO:</t>
  </si>
  <si>
    <t>REKAPITULACIJA:</t>
  </si>
  <si>
    <t>GRAĐEVINSKI RADOVI</t>
  </si>
  <si>
    <t>IZNOS PDV-a:</t>
  </si>
  <si>
    <t>ZIDARSKI RADOVI</t>
  </si>
  <si>
    <t>Obračun po m³ iskopanog materijala u sraslom stanju.</t>
  </si>
  <si>
    <t>Obračun po m³ ugrađenog materijala u zbijenom stanju.</t>
  </si>
  <si>
    <t>Odvoz viška materijala iz iskopa na trajnu deponiju.</t>
  </si>
  <si>
    <t>Obračun po m³ ugrađenog betona.</t>
  </si>
  <si>
    <t>Temelji.</t>
  </si>
  <si>
    <t>Oplata temelja.</t>
  </si>
  <si>
    <t xml:space="preserve">U jediničnu cijenu uključena glatka oplata. Ploče moraju biti očišćene od svih ostataka betona, oplate i veznih sredstava oplate, bez neravnina, gornja površina horizontalna, obrađena "pod fratun", točnosti do +/- 2 mm. </t>
  </si>
  <si>
    <t>Oplata rubna.</t>
  </si>
  <si>
    <t xml:space="preserve">U jediničnu cijenu uključena glatka oplata. Stepenice moraju biti očišćene od svih ostataka betona, oplate i veznih sredstava oplate, bez neravnina, gornja površina horizontalna, obrađena "pod fratun", točnosti do +/- 2 mm. </t>
  </si>
  <si>
    <t>Beton stepenica na tlu.</t>
  </si>
  <si>
    <t>Oplata stepenica.</t>
  </si>
  <si>
    <t>Oplata zidova</t>
  </si>
  <si>
    <t>Zidovi moraju biti očišćeni od svih ostataka betona, oplate i veznih sredstava oplate, bez neravnina, pripremljeni za gletanje i bojanje s unutarnje strane građevine, i za postavu termoizolacije s vanjske strane. U jediničnu cijenu uključena glatka oplata, i popunjavanje rupa "pašajica" cementnim mortom spravljenim s pijeskom i aditivom.</t>
  </si>
  <si>
    <t>Oplata stupova</t>
  </si>
  <si>
    <t xml:space="preserve">U jediničnu cijenu uključena glatka oplata. Grede i nadvoji moraju biti očišćene od svih ostataka betona, oplate i veznih sredstava oplate, bez neravnina, pripremljene za gletanje i bojanje. Bridovi moraju biti oštri, neprekinuti i horizontalni. </t>
  </si>
  <si>
    <t>Beton greda.</t>
  </si>
  <si>
    <t>Drvena oplata greda s podupiranjem.</t>
  </si>
  <si>
    <t>U jediničnu cijenu uključena glatka oplata. Ploča mora biti očišćena od svih ostataka betona, bez neravnina, gornja površina horizontalna, obrađena "pod fratun", točnosti do +/- 2 mm.</t>
  </si>
  <si>
    <t>Beton ploče.</t>
  </si>
  <si>
    <t>Drvena oplata ploče s podupiranjem.</t>
  </si>
  <si>
    <t>Dobava, oblikovanje prema armaturnom planu i ugradba betonskog čelika srednje složenosti.</t>
  </si>
  <si>
    <t>Obračun po kilogramu ugrađenog čelika.</t>
  </si>
  <si>
    <t>RA B500B</t>
  </si>
  <si>
    <t>kg</t>
  </si>
  <si>
    <t>MA B500B</t>
  </si>
  <si>
    <t>Stavkom je obuhvaćen sav rad i materijal.</t>
  </si>
  <si>
    <t>Prilikom žbukanja treba se pridržavati preporuka proizvođača odabrane žbuke. Stavkom je obuhvaćen sav rad, materijal, eventualna impregnacija i skele.</t>
  </si>
  <si>
    <t>Stavkom je obuhvaćen sav rad i materijal te impregniranje.</t>
  </si>
  <si>
    <t>Obračun po m² ožbukane površine.</t>
  </si>
  <si>
    <t>kom</t>
  </si>
  <si>
    <t>m</t>
  </si>
  <si>
    <t xml:space="preserve">Podloge moraju biti očišćene od svih ostataka betona, bez neravnina, bez pukotina. Eventualne pukotine i/ili radne reške moraju se sanirati trajnoelastičnim kitom za vanjsku upotrebu, što je uključeno u jediničnu cijenu. </t>
  </si>
  <si>
    <t>Izrada cementne krute plivajuće podne konstrukcije - estrih na mjestima predviđenim projektom.</t>
  </si>
  <si>
    <t>Obračun po m² izvedenog estriha.</t>
  </si>
  <si>
    <t>Estrih debljine 5,00 cm.</t>
  </si>
  <si>
    <t>Obračun po m² obrađene površine.</t>
  </si>
  <si>
    <t xml:space="preserve">U svemu slijediti tehnički list. </t>
  </si>
  <si>
    <t>U cijenu uključen sav potreban rad, materijal, kao i doprema i raspoređivanje materijala.</t>
  </si>
  <si>
    <t>Obračun po m² izolirane plohe.</t>
  </si>
  <si>
    <t>ESTRISI I BETONSKE PODLOGE</t>
  </si>
  <si>
    <t>Obračun po m² postavljene obloge zida.</t>
  </si>
  <si>
    <t>PREGRADNI ZIDOVI I OBLOGE</t>
  </si>
  <si>
    <t>Obračun po m² ugrađenih gres pločica.</t>
  </si>
  <si>
    <t>Dobava i ugradba silikona na spojevima vertikalnih i horizontalnih konkavnih ploha obloženih gres pločicama.</t>
  </si>
  <si>
    <t>Obračun po m ugrađenog silikona.</t>
  </si>
  <si>
    <t>Obračun po m² gotovog poda</t>
  </si>
  <si>
    <t>Obračun po m postavljene letvice.</t>
  </si>
  <si>
    <t>PARKETARSKI RADOVI</t>
  </si>
  <si>
    <t>KAMENARSKI RADOVI</t>
  </si>
  <si>
    <t>Montaža i demontaža fasadne skele za vrijeme izrade fasade i obloge fasade.</t>
  </si>
  <si>
    <t>Skela se montira do visine minimalno 1,00 m iznad najviše točke objekta.</t>
  </si>
  <si>
    <t>Stavkom je obuhvaćena montaža, demontaža i najam fasadne skele za vrijeme odvijanja radova na objektu.</t>
  </si>
  <si>
    <t>Obračun po m² postavljene skele.</t>
  </si>
  <si>
    <t xml:space="preserve">U cijenu uključena nabava materijala, opreme i sav rad oko detalja na rubnim djelovima površina. </t>
  </si>
  <si>
    <t>Obračun po m² obrađene plohe.</t>
  </si>
  <si>
    <t>Stavkom je obuhvaćen sav potreban rad, materijal, pričvrsni i pomoćni materijal.</t>
  </si>
  <si>
    <t>Stavkom je obuhvaćen sav potreban rad i materijal.</t>
  </si>
  <si>
    <t>FASADERSKI RADOVI</t>
  </si>
  <si>
    <t>Gletanje zidova se obavlja nužno od stropne plohe do gornje površine "plivajućeg" poda - "estrih". Zabranjen je početak rada na plohama koje su onečišćene prašinom ili bilo kojim kemijskim sredstvima, ili zidarski nepripremljene za nanošenje glet mase. Stavka se odnosi na sve unutarstanske prostorije. Osobitu pažnju obratiti na kvalitet sredstva za impregnaciju, način njegove primjene, i čistoću podloge.</t>
  </si>
  <si>
    <t>Obračun po m² ogletane površine.</t>
  </si>
  <si>
    <t>Zabranjen je početak rada na plohama koje su onečišćene prašinom ili bilo kojim kemijskim sredstvima, ili zidarski nepripremljene za nanošenje glet mase. Stavka se odnosi na sve unutarstanske prostorije. Osobitu pažnju obratiti na kvalitet sredstva za impregnaciju, način njegove primjene, i čistoću podloge.</t>
  </si>
  <si>
    <t>Bojanje se obavlja nužno od stropne plohe do gornje površine "plivajućeg" poda - "estrih". Stavka se odnosi na sve unutarstanske prostorije.</t>
  </si>
  <si>
    <t>Obračun po m² obojane površine.</t>
  </si>
  <si>
    <t>Stavka se odnosi na sve unutarstanske prostorije.</t>
  </si>
  <si>
    <t>BOJADISARSKI RADOVI</t>
  </si>
  <si>
    <t>BRAVARSKI I LIMARSKI RADOVI</t>
  </si>
  <si>
    <t>Obračun po komadu kompletno ugrađenih vrata dovedeno do pune funkcionalnosti.</t>
  </si>
  <si>
    <t>Obračun po komadu kompletno ugrađenog prozora dovedenog do pune funkcionalnosti.</t>
  </si>
  <si>
    <t>Obračun po komadu ugrađenih vrata u punoj funkciji.</t>
  </si>
  <si>
    <t>Beton betonskih zidova.</t>
  </si>
  <si>
    <t>Beton betonskih stupova.</t>
  </si>
  <si>
    <t>Beton stepeništa.</t>
  </si>
  <si>
    <t>Obračun po m³ ozidanog zida debljine 25 cm.</t>
  </si>
  <si>
    <t>Izrada cementne krute plivajuće podne konstrukcije - estrih u padu na mjestima predviđenim projektom.</t>
  </si>
  <si>
    <t>Izrada sokla od keramičkih pločica visine 10,00 cm od pločica istih kao i pod.</t>
  </si>
  <si>
    <t>Obračun po m izvedenog sokla.</t>
  </si>
  <si>
    <t>Obračun po m² izvedene izolacije kontaktne fasade.</t>
  </si>
  <si>
    <t>Ploče kamene vune se postavljaju ljepljenjem i dodatnim učvršćivanjem sidrima za vunu minimalno 6 komada po m². Na postavljenu vunu se nanose dva sloja polimer cementnog ljepila sa staklenom mrežicom, sloj impregnacije i silikatni završni sloj.</t>
  </si>
  <si>
    <t>Gletanje zidnih ploha uz prethodno impregniranje visokokvalitetnom impregnacijom.</t>
  </si>
  <si>
    <t>Gletanje stropnih ploha uz prethodno impregniranje visokokvalitetnom impregnacijom.</t>
  </si>
  <si>
    <t>Obračun po m izvedenog rukohvata.</t>
  </si>
  <si>
    <t>Nabava materijala, izrada i montaža rukohvata unutrašnjeg stepeništa.</t>
  </si>
  <si>
    <t>Dobava, izrada i montaža rukohvata unutrašnjeg stepeništa. Rukohvat je izveden od cijevi od nehrđajućeg čelika. Rukohvat se suhomontažno pričvršćuje na zid nehrđajućim sidrima.</t>
  </si>
  <si>
    <t>Stavkom su obuhvaćeni svi radovi i montaža.</t>
  </si>
  <si>
    <t>ADAPTACIJA KINO DVORANE U TROGIRU</t>
  </si>
  <si>
    <t>TD: HB 16/18</t>
  </si>
  <si>
    <t>ZOP: AKDT-GP</t>
  </si>
  <si>
    <r>
      <t xml:space="preserve">SVEUČILIŠTE U SPLITU - </t>
    </r>
    <r>
      <rPr>
        <sz val="8"/>
        <rFont val="Arial Narrow"/>
        <family val="2"/>
        <charset val="238"/>
      </rPr>
      <t>FAKULTET</t>
    </r>
  </si>
  <si>
    <t>GRAĐEVINARSTVA, ARHITEKTURE I GEODEZIJE</t>
  </si>
  <si>
    <t>Split, Matice Hrvatske 15</t>
  </si>
  <si>
    <t>Grad Trogir</t>
  </si>
  <si>
    <t>OIB 84400309496</t>
  </si>
  <si>
    <t>Trg Ivana Pavla II, br. 1/II</t>
  </si>
  <si>
    <t>21220 Trogir,  Hrvatska</t>
  </si>
  <si>
    <t>Na kat.čest.zem 3240 k.o. Trogir</t>
  </si>
  <si>
    <t>Demontaža sjedala gledališta.</t>
  </si>
  <si>
    <t>Obračun po komadu demontiranog sjedišta.</t>
  </si>
  <si>
    <t>Rušenje - demontaža drvene bine zajedno s nosivom konstrukcijom.</t>
  </si>
  <si>
    <t>Obračun po m² demotirane bine.</t>
  </si>
  <si>
    <t>Rušenje - demontaža obloge zidova kino dvorane.</t>
  </si>
  <si>
    <t>Obračun po m² demotirane obloge.</t>
  </si>
  <si>
    <t>Rušenje - demontaža postojećeg spuštenog stropa.</t>
  </si>
  <si>
    <t>Obračun po m² demotiranog spuštenog stropa.</t>
  </si>
  <si>
    <t>Rušenje - demontaža postojećih podova.</t>
  </si>
  <si>
    <t>Obračun po m² demotiranog poda.</t>
  </si>
  <si>
    <t>Rušenje - demontaža krovne obloge do betona za pad.</t>
  </si>
  <si>
    <t>Obračun po m² demotirane obloge ravnog krova.</t>
  </si>
  <si>
    <t>Demontaža krovnih nadsvjetala dimenzija 60/60 cm.</t>
  </si>
  <si>
    <t>Obračun po komadu demotiranog nadsvjetla.</t>
  </si>
  <si>
    <t>Demontaža postojećih prozora.</t>
  </si>
  <si>
    <t>Obračun po komadu demontiranog prozora.</t>
  </si>
  <si>
    <t>Prozori dimenzije 110/50 cm.</t>
  </si>
  <si>
    <t>Prozori dimenzije 120/160 cm.</t>
  </si>
  <si>
    <t>Prozori dimenzije 120/80 cm.</t>
  </si>
  <si>
    <t>Prozori dimenzije 170/130 cm.</t>
  </si>
  <si>
    <t>Prozori dimenzije 200/200 cm.</t>
  </si>
  <si>
    <t>Prozori dimenzije 60/70 cm.</t>
  </si>
  <si>
    <t>Prozori dimenzije 80/80 cm.</t>
  </si>
  <si>
    <t>Obračun po komadu demontiranih vrata.</t>
  </si>
  <si>
    <t>Demontaža postojećih unutrašnjih i vanjskih jednokrilnih vrata.</t>
  </si>
  <si>
    <t>Vrata dimenzije 120/210 cm.</t>
  </si>
  <si>
    <t>Vrata dimenzije 70/210 cm.</t>
  </si>
  <si>
    <t>Vrata dimenzije 75/210 cm.</t>
  </si>
  <si>
    <t>Vrata dimenzije 80/210 cm.</t>
  </si>
  <si>
    <t>Vrata dimenzije 90/210 cm.</t>
  </si>
  <si>
    <t>Vrata dimenzije 130/210 cm.</t>
  </si>
  <si>
    <t>Vrata dimenzije 180/210 cm.</t>
  </si>
  <si>
    <t>Vrata dimenzije 200/210 cm.</t>
  </si>
  <si>
    <t>Vrata dimenzije 200/280 cm.</t>
  </si>
  <si>
    <t>Vrata dimenzije 200/300 cm.</t>
  </si>
  <si>
    <t>DEMONTAŽE I PRIPREMNI RADOVI</t>
  </si>
  <si>
    <t>RUŠENJA I ZEMLJANI RADOVI</t>
  </si>
  <si>
    <t>Rušenje - demontaža željezne ograde.</t>
  </si>
  <si>
    <t>Obračun po m demotirane ograde.</t>
  </si>
  <si>
    <t>Rušenje betonske konstrukcije balkona zajedno s oblogama.</t>
  </si>
  <si>
    <t>Obračun po m³ srušenog materijala u sraslom stanju (prije rušenja).</t>
  </si>
  <si>
    <t>Rušenje betonske konstrukcije podne ploče zajedno s oblogom poda.</t>
  </si>
  <si>
    <t>Rušenje betonske konstrukcije međukatne ploče zajedno s oblogom poda.</t>
  </si>
  <si>
    <t>Rušenje betonske konstrukcije temelja predviđenih za rušenje.</t>
  </si>
  <si>
    <t>Rušenje betonske konstrukcije stepeništa zajedno s oblogom.</t>
  </si>
  <si>
    <t>Rušenje konstrukcije poda partera dvorane zajedno s oblogom poda.</t>
  </si>
  <si>
    <t>Rušenje betonske konstrukcije vanjskog poda zajedno s oblogama.</t>
  </si>
  <si>
    <t>Široki iskop u materijalu C kategorije za uređenje terena.</t>
  </si>
  <si>
    <t>Iskop ispod srušenih podova, u širokom otkopu unutar građevine.</t>
  </si>
  <si>
    <t>Zatrpavanje oko novih temelja materijalom iz iskopa.</t>
  </si>
  <si>
    <t>Zatrpavanje oko poduhvaćenih temelja materijalom iz iskopa u etapama.</t>
  </si>
  <si>
    <t>Debljina podloge 10,00 cm. Vanjski rub podloge prelazi vanjski rub temelja/temeljne ploče po 20 cm sa svake strane. U cijenu uključena izrada i ovjera izvješća o kvaliteti temeljnog tla, izrađena od ovlaštenog stručnjaka specijaliste, koje izvješće mora odobriti nanošenje predmetne podloge.</t>
  </si>
  <si>
    <t>Podna ploča debljina 15,00; 16,00 i 20 cm.</t>
  </si>
  <si>
    <t>Beton obložnih zidova debljine 10,00 cm.</t>
  </si>
  <si>
    <t>Jednostrana oplata.</t>
  </si>
  <si>
    <t>Pragovi moraju biti očišćeni od svih ostataka betona, oplate i veznih sredstava oplate, bez neravnina, pripremljeni za daljnju obradu. U jediničnu cijenu uključena glatka oplata, i popunjavanje rupa "pašajica" cementnim mortom spravljenim s pijeskom i aditivom.</t>
  </si>
  <si>
    <t>Beton betonskih pragova.</t>
  </si>
  <si>
    <t>Oplata pragova.</t>
  </si>
  <si>
    <t>Nabava materijala, i zidanje zidova od pjenobetonskih blokova debljine 25,00 cm.</t>
  </si>
  <si>
    <t xml:space="preserve">Zidanje se izvodi tankoslojnim mortom, a zida se pjenobetonskim blokovima debljine 15,00 cm. Način zidanja i vezivanja za nosivi zid u svemu prema preporukama proizvođača odabranog materijala. </t>
  </si>
  <si>
    <t xml:space="preserve">Zidanje se izvodi tankoslojnim mortom, a zida se pjenobetonskim blokovima debljine 25,00 cm. Način zidanja i vezivanja za nosivi zid u svemu prema preporukama proizvođača odabranog materijala. </t>
  </si>
  <si>
    <t>Stavkom je obuhvaćen sav potreban dodatni rad i materijal.</t>
  </si>
  <si>
    <t>Obračun po m² izvedene obrade.</t>
  </si>
  <si>
    <t>Doplata za precizno zaglađivanje betonskih površina uređenja terena, koje se dodatno ne oblažu.</t>
  </si>
  <si>
    <t>Površine koje se dodatno ne oblažu, ravnaju se s preciznošću +/- 0,50 cm i prilikom zaglađivanja površina se posipa cementom, te ručno zaglađuje.</t>
  </si>
  <si>
    <t>Nabava materijala, i zidanje zidova od pjenobetonskih blokova debljine 15,00 cm.</t>
  </si>
  <si>
    <t>Obračun po m² izvedenog cementnog namaza.</t>
  </si>
  <si>
    <t>Cementna glazura se izvodi na očišćenu i odmaščenu podlogu premezanom vezom SN, u debljini do 3,00 cm. Cementni namaz se izvodi cementnim mortom 1:3.</t>
  </si>
  <si>
    <t>Estrih debljine 5,00 - 8,00 cm.</t>
  </si>
  <si>
    <t>Estrih debljine 4,50 cm.</t>
  </si>
  <si>
    <t>Estrih debljine 5,80 cm.</t>
  </si>
  <si>
    <t>Estrih debljine 6,80 cm.</t>
  </si>
  <si>
    <t xml:space="preserve">Izvođenje hidroizolacije mokrih čvorova jednokomponentnim polimercementnim hidroizolacijskim premazom. </t>
  </si>
  <si>
    <t xml:space="preserve">Izolira se pod sa soklom u visini od 20,00 cm. Nanosi se u dva sloja ukupnog utroška 3,00 kg/m². </t>
  </si>
  <si>
    <t>Nabava, doprema i ugradnja sloja polietilenske folije koji dolazi u slojeve podova i stropova.</t>
  </si>
  <si>
    <t>Na mjestima predviđenim projektom ugrađuje se sloj polietilenske folije.</t>
  </si>
  <si>
    <t>Obračun po m² ugrađene polietilenske folije.</t>
  </si>
  <si>
    <t>Nabava materijala, doprema i ugradnja termoizolacije ploča ekstrudiranog polistirena debljine 7,00 cm, podova na tlu.</t>
  </si>
  <si>
    <t>Izoliranje podova na tlu pločama ekstrudiranog polistirena debljine 7,00 cm, koji se postavlja ispod novih podnih ploča.</t>
  </si>
  <si>
    <t>Hidroizolacija hidroizolacijom TPO (termopoliolefina) membrane za podzemne radove.</t>
  </si>
  <si>
    <t xml:space="preserve">Na pripremljenu podlogu se vari TPO membrana za podzemne radove. Ugradnja u svemu prema po preporukama proizvođača odabrane izolacije. </t>
  </si>
  <si>
    <t>Nabava materijala, doprema i ugradnja termoizolacije ploča ekstrudiranog polistirena debljine 2*0,50 cm.</t>
  </si>
  <si>
    <t>Izoliranje dijela građevine pločama ekstrudiranog polistirena debljine 2*0,50 cm u slojevima poda.</t>
  </si>
  <si>
    <t>Nabava materijala, doprema i ugradnja termoizolacije ploča ekspandiranog elastificiranog polistirena debljine 2*1,00 cm.</t>
  </si>
  <si>
    <t>Izoliranje dijela građevine pločama ekspandiranog elastificiranog polistirena debljine 2*1,00 cm u slojevima poda.</t>
  </si>
  <si>
    <r>
      <t>Nabava, doprema i ugradnja sloja netkanog tekstila 300 g/m</t>
    </r>
    <r>
      <rPr>
        <vertAlign val="superscript"/>
        <sz val="10"/>
        <rFont val="Arial Narrow"/>
        <family val="2"/>
        <charset val="238"/>
      </rPr>
      <t>2</t>
    </r>
    <r>
      <rPr>
        <sz val="10"/>
        <rFont val="Arial Narrow"/>
        <family val="2"/>
        <charset val="238"/>
      </rPr>
      <t xml:space="preserve"> na mjestima predviđenim projektom.</t>
    </r>
  </si>
  <si>
    <t>Detaljno očistiti površinu podloge, i otprašiti je. Dobava i ugradba: UV stabilna membrana od sintetskog kaučuka s prijeklopima koji prijeklopi su međusobno zalijepljeni da se ostvari neprekinutost folije, UV stabilna membrana od sintetskog kaučuka, u bijeloj boji, debljine 1,14 mm.</t>
  </si>
  <si>
    <t>Hidroizolacijsku membranu dići do "krune" krovne atike, a u cijeni uključeno vulkaniziranje spojeva, sva mehanička učvršćenja, dodatna sidrenja i zaštita svih rubnih detalja po obodu, svi odvodi na kanalizacijski sustav, slivnici s plaštem, sve do pune funkcionalnosti sustava. Izvoditelj ne smije početi radove bez zapisnički primljene podloge. U cijenu uključena dobava i ugradba kvalitetnih odzračnika, 1 kom/70 m2.</t>
  </si>
  <si>
    <t>Izolacija neprohodnog krova UV stabilnom TPO membranom.</t>
  </si>
  <si>
    <t>IZOLACIJSKI RADOVI</t>
  </si>
  <si>
    <t>Uključivo dodatno ojačanje konstrukcije, radi vješanja opreme.</t>
  </si>
  <si>
    <t>Obračun po m² izrađenog zida.</t>
  </si>
  <si>
    <t>Uključivo nosiva čelična konstrukcija od četvrtanih cijevi.</t>
  </si>
  <si>
    <t>Dobava, dostava i postava hrastovih profiliranih podnih rubnih daščica uz zidnu plohu pri rubnom završetku parketne i laminatne obloge.</t>
  </si>
  <si>
    <t xml:space="preserve">Dobava, dostava i postava laminatnog poda za javne prostore. Na osušeni estrih polaže se laminat na polietilensku pjenastu foliju. </t>
  </si>
  <si>
    <t xml:space="preserve">Dobava, dostava i postava hrastovog  parketa I klase. Na osušeni estrih ili podlogu u dvorani, polaže se parket u vodootpornom ljepilu. U cijenu ove stavke treba zaračunati strojno struganje i lakiranje u tri premaza lakom otpornim na habanje. </t>
  </si>
  <si>
    <t>Obračun po m² izvedenog kamenog popločanja.</t>
  </si>
  <si>
    <t>Pranje postojeće fasade visokotlačnim peračem.</t>
  </si>
  <si>
    <t>Kompletna fasada se pere visokotlačnim peračem. Kameni dio se pere rotacionom špricom pod visokim tlakom, a ožbukana fasada običnom špricom sa prilagođenim tlakom.</t>
  </si>
  <si>
    <t>Izoliranje kontaktne fasade izolirane pločama kamene vune za fasadu debljine 8,00 cm.</t>
  </si>
  <si>
    <t>Nabava materijala, izrada i montaža ograde galerije.</t>
  </si>
  <si>
    <t>Obračun po kilogramu izvedenih konstrukcija, dovedenih do pune funkcionalnosti.</t>
  </si>
  <si>
    <t>Ploče i spojni materijal.</t>
  </si>
  <si>
    <t>Čelični profili četvrtane cijevi 100/75/4 mm.</t>
  </si>
  <si>
    <t>Čelični profili četvrtane cijevi 75/75/4 mm.</t>
  </si>
  <si>
    <t>Nabava materijala, izrada i montaža ovješenja galerije.</t>
  </si>
  <si>
    <t>Obračun po komadu izvedenog ovješenja.</t>
  </si>
  <si>
    <t>Obračun po m dužnom izvedene obloge atike.</t>
  </si>
  <si>
    <t>Dimenzija zidarskog otvora: 200/280 cm</t>
  </si>
  <si>
    <t>Nabava, doprema i ugradnja vanjske ostakljene stijene, dimenzije zidarskog otvora 200/280 cm, POZ P.1.1.</t>
  </si>
  <si>
    <t>Dimenzija zidarskog otvora: 170/130 cm</t>
  </si>
  <si>
    <t>Dimenzija zidarskog otvora: 200/200 cm</t>
  </si>
  <si>
    <t>Nabava, doprema i ugradnja vanjskog ostakljenog prozora, dimenzije zidarskog otvora 170/130 cm i 200/200, POZ P.1.2.</t>
  </si>
  <si>
    <t>Nabava, doprema i ugradnja vanjskog ostakljenog prozora, dimenzije zidarskog otvora 60/70 cm i 80/80, POZ P.1.5.</t>
  </si>
  <si>
    <t>Dimenzija zidarskog otvora: 60/70 cm</t>
  </si>
  <si>
    <t>Dimenzija zidarskog otvora: 80/80 cm</t>
  </si>
  <si>
    <t>Nabava, doprema i ugradnja vanjskog ostakljenog prozora, dimenzije zidarskog otvora 110/50 cm i 120/160 POZ P.1.6.</t>
  </si>
  <si>
    <t>Dimenzija zidarskog otvora: 110/50 cm</t>
  </si>
  <si>
    <t>Dimenzija zidarskog otvora: 120/160 cm</t>
  </si>
  <si>
    <t>Dimenzija zidarskog otvora: 70/210 cm.</t>
  </si>
  <si>
    <t>Nabava, doprema i ugradnja jednokrilnih vanjskih punih, zaokretnih vrata, dimenzije 80/210 cm, POZ V.1.2.</t>
  </si>
  <si>
    <t>Dimenzija zidarskog otvora: 200/280 cm.</t>
  </si>
  <si>
    <t>Dimenzija zidarskog otvora: 200/300 cm.</t>
  </si>
  <si>
    <t>Dimenzija zidarskog otvora: 90/210 cm.</t>
  </si>
  <si>
    <t>Nabava, doprema i ugradnja dvokrilnih vanjskih punih, zaokretnih vrata, dimenzije 130/210 cm, POZ V.1.8.</t>
  </si>
  <si>
    <t>Dimenzija zidarskog otvora: 130/210 cm.</t>
  </si>
  <si>
    <t>Nabava, doprema i ugradnja dvokrilnih vanjskih punih, zaokretnih vrata, dimenzije 180/210 cm, POZ V.1.9.</t>
  </si>
  <si>
    <t>Dimenzija zidarskog otvora: 180/210 cm.</t>
  </si>
  <si>
    <t>Dimenzija zidarskog otvora: 155/550 cm</t>
  </si>
  <si>
    <t>Dimenzija zidarskog otvora: 155/405 cm</t>
  </si>
  <si>
    <t>Nabava, doprema i ugradnja unutrašnjeg ostakljenog prozora, dimenzije zidarskog otvora 200/150 cm, POZ Pr.3.</t>
  </si>
  <si>
    <t>Dimenzija zidarskog otvora: 200/150 cm</t>
  </si>
  <si>
    <t>Nabava, doprema i ugradnja unutrašnjeg ostakljenog prozora, dimenzije zidarskog otvora 234/210 cm, POZ Pr.4.</t>
  </si>
  <si>
    <t>Dimenzija zidarskog otvora: 234/210 cm</t>
  </si>
  <si>
    <t>Dimenzija zidarskog otvora: 120/210 cm</t>
  </si>
  <si>
    <t>Vrata 90/210 cm.</t>
  </si>
  <si>
    <t>UNUTRAŠNJA STOLARIJA</t>
  </si>
  <si>
    <t>Vrata 70/210 cm.</t>
  </si>
  <si>
    <t>Vrata 200/220 cm.</t>
  </si>
  <si>
    <t>Vrata 200/254 cm.</t>
  </si>
  <si>
    <t>Vrata 100/210 cm.</t>
  </si>
  <si>
    <t>Vrata 120/210 cm.</t>
  </si>
  <si>
    <t>Vrata 180/210 cm.</t>
  </si>
  <si>
    <t>Vrata 200/215 cm.</t>
  </si>
  <si>
    <t>RADOVI UMJETNIM SMOLAMA</t>
  </si>
  <si>
    <t>Nabava materijala, priprema i izvedba ojačanja glavnih greda karbonskim vlaknima i epoksidnom smolom.</t>
  </si>
  <si>
    <t>Obračun po m² izvedenog ojačanja karbonskim vlaknima.</t>
  </si>
  <si>
    <t>Obračun po m² izvedenog poda.</t>
  </si>
  <si>
    <t>Nabava materijala, doprema i izvedba poliuretanskog protukliznog poda stepeništa.</t>
  </si>
  <si>
    <t>Obračun po m² izvedene obloge stepeništa.</t>
  </si>
  <si>
    <t>Doplata za precizno zaglađivanje površina estriha, koje se dodatno ne oblažu.</t>
  </si>
  <si>
    <t>Nabava, doprema i ugradnja betonskih ploča na podmetačima na krovu objekta.</t>
  </si>
  <si>
    <t>Obračun po m² postavljenih ploča.</t>
  </si>
  <si>
    <t>Obračun po m dužnom ugrađenog rubnjaka.</t>
  </si>
  <si>
    <t>Doplata za strojno intezivno zaglađivanje površina, koje se dodatno ne oblažu.</t>
  </si>
  <si>
    <t>GLAVNI OPĆI UVJETI</t>
  </si>
  <si>
    <t>I.</t>
  </si>
  <si>
    <t>UVJETI IZGRADNJE</t>
  </si>
  <si>
    <t>1
2
3
4</t>
  </si>
  <si>
    <t>Tolerancija mjera izvedenih radova određena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</si>
  <si>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1
2
3</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</si>
  <si>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</si>
  <si>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</si>
  <si>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</si>
  <si>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Kod radova za vrijeme ljetnih vrućina, zimi i kišnih dana treba osigurati konstrukcije od štetnih atmosferskih utjecaja, a u slučaju da dođe do oštećenja uslijed prokišnjavanja ili smrzavanja, izvođač će izvršiti popravke o svom trošku.</t>
  </si>
  <si>
    <t>1
2</t>
  </si>
  <si>
    <t>Provoditi čišćenje gradilišta od blata i odvođenje oborinske vode. Završni radovi, kao uklanjanje ograda i baraka te poravnanje terena. Izvesti krpanje žbuke, popravak obojenih ploha, te sve popravke, oštećenja koja su nastala tijekom gradnje, a trebaju se obaviti u garantnom roku.</t>
  </si>
  <si>
    <t>Prethodno provoditi ispitivanje ugrađenog materijala, vodovodne instalacije, odnosno sve u vezi s dobavljanjem potrebnih atesta (nalaza).</t>
  </si>
  <si>
    <t>Svi radovi moraju biti izvedeni solidno prema opisu, izvedbenim i armaturnim nacrtima i statičkom računu, za što je odgovoran izvođač. Izvođač je odgovoran za statičko funkcioniranje svih elemenata prema lokalnim uvjetima i uvjetima korištenja te je dužan dostaviti statički proračun istih. Sve naknadne troškove izazvane povećanjima količine materijala ili radova uslijed naknadnog provjeravanja statike elemenata već ugovorenih stavki snosi izvođač. Sve se ovo odnosi i na radove obrtnika. Zbog toga je potrebno da izvođač ugovara radove s obrtnicima u smislu ovih općih uvjeta.</t>
  </si>
  <si>
    <t>1
2
3
4
5</t>
  </si>
  <si>
    <t>Stavka radova ispod najnižeg poda, odnosno svi radovi na koje utječe priroda terena gradilišta, obračunavaju se po stvarno izvedenim količinama i jediničnim cijenama troškovnika. Fasadna skela obračunata je u tesarskim radovima, a sve ostale skele, pomoćne skele i slično obračunati uz cijenu pojedinih stavki.</t>
  </si>
  <si>
    <t>II.</t>
  </si>
  <si>
    <t>OPĆI UVJETI ZA IZVOĐENJE GRAĐEVINSKIH RADOVA, PRIPREMNIH RADOVA, UREĐENJE GRADILIŠTA I POMOĆNIH RADOVA</t>
  </si>
  <si>
    <t>PRIPREMNI RADOVI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</si>
  <si>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inženjerizacije građenja, nabavke materijala, kalkulacije i sl. Izvođač i njegovi kooperanti dužni su svaki dio investiciono tehničke dokumentacije pregledati, te dati primjedbe na eventualne tehničke probleme koji bi mogli prouzročiti slabiji kvalitet, postojanost ugrađenih elemenata ili druge štete. U protivnom biti se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</si>
  <si>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1
2
3
4
5
6
7
8</t>
  </si>
  <si>
    <t>UREĐENJE GRADILIŠTA</t>
  </si>
  <si>
    <t>Uređenje gradilišta dužan je izvođač izvesti prema shemi inženjerizacije gradilišta koju je obavezan dostaviti uz ponudu. U inženjerizaciji gradilišta izvođač je dužan uz ostalo posebno predvidjeti:</t>
  </si>
  <si>
    <t>prostorije za svoje kancelarije,</t>
  </si>
  <si>
    <t>gradilište osigurati ogradom ili drugim posebnim elementima za sigurnost ljudi, za zaštitu prometa i objekata,</t>
  </si>
  <si>
    <t>ostaviti natpisnu ploču od cca 3,5 x 2,5 metra,</t>
  </si>
  <si>
    <t>osigurati zaštitu vrijednih postojećih stabala, prema projektu vanjskog uređenja,</t>
  </si>
  <si>
    <t>postaviti potreban broj urednih skladišta, pomoćnih radnih prostorija, nadstrešnica, odrediti i urediti prometne i parkirne površine za radne i teretne automobile, opremu, građevinske strojeve i sl., te opremu i objekte za rastresiti i kabasti građ. materijal,</t>
  </si>
  <si>
    <t>Izvođač je dužan gradilište sa svim prostorijama i cijelim inventarom redovito održavati i čistiti,</t>
  </si>
  <si>
    <t>sve materijale izvođač mora redovito i pravovremeno dobaviti da ne dođe do bilo kakvog zastoja gradnje,</t>
  </si>
  <si>
    <t>kalkulacije izvođač mora prema ponuđenim radovima uračunati ili posebno ponuditi eventualne zaštite za zimski period građenja, kišu ili sl.</t>
  </si>
  <si>
    <t>Izvođač je dužan svu površinsku vodu u granicama gradilišta na svim nižim nivoima redovito odstranjivati odnosno nasipavati,</t>
  </si>
  <si>
    <t>na gradilištu mora postojati permanentna čuvarska služba za cijelo vrijeme trajanja gradnje također uračunata u faktor,</t>
  </si>
  <si>
    <t>radilište mora biti po noći dobro osvjetljeno,</t>
  </si>
  <si>
    <t>Sve otpadne materijale (šuta, lomovi, mort, ambalaža i sl.) treba odmah odvesti. Troškove treba ukalkulirati u režiju i faktor. Ukoliko se isti neće izvršavati investitor ima pravo čišćenja i odvoz otpada povjeriti drugome, a na teret izvođača radova,</t>
  </si>
  <si>
    <t>Izvođač je dužan uz shemu inženjerizacije gradilišta dostaviti i spisak sve mehanizacije i opreme koja će biti na raspolaganju gradilišta, te satnice za rad i upotrebu svakog stroja,</t>
  </si>
  <si>
    <t>Izvođač je dužan bez posebne naplate osigurati investitoru i projektantu potrebnu pomoć kod obilaska gradilišta i nadzora, uzimanju uzoraka i sl., potrebnim pomagalima i ljudima,</t>
  </si>
  <si>
    <t>Izvođač je dužan po završetku radova gradilište kompletno očistiti, skinuti i odvesti sve nasipe, betonske podloge, temelje strojeva, radnih i pomoćnih prostorija i drugo do zdrave zemlje da se može pristupiti hortikulturnom uređenju.</t>
  </si>
  <si>
    <t>MATERIJAL</t>
  </si>
  <si>
    <t>Pod tim nazivom se podrazumijeva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</si>
  <si>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</si>
  <si>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t>U kalkulaciji rada treba uključiti sav rad, kako glavni, tako i pomoćni, te sav unutarnji transport. Ujedno treba uključiti sav rad oko zaštite gotovih konstrukcija i dijelova objekta od štetnog utjecaja vrućine, hladnoće i slično.</t>
  </si>
  <si>
    <t>SKELE</t>
  </si>
  <si>
    <t>Sve vrste pomoćnih skela bez obzira na visinu ulaze u jediničnu cijenu dotičnog rada. 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t>
  </si>
  <si>
    <t>OPLATA</t>
  </si>
  <si>
    <t>Kod izrade oplate predviđeno je podupiranje, uklještenje, te postava i skidanje iste. U cijenu ulazi kvašenje oplate prije betoniranja, kao i mazanje limenih kalupa. Po završetku betoniranja, sva se oplata nakon određenog vremena mora očistiti i sortirati.</t>
  </si>
  <si>
    <t>IZMJERE</t>
  </si>
  <si>
    <t>Ukoliko nije u pojedinoj stavci dat način obračuna radova, treba se u svemu pridržavati prosječnih normi u građevinarstvu.</t>
  </si>
  <si>
    <t>ZIMSKI I LJETNI RAD</t>
  </si>
  <si>
    <t>Ukoliko je u ugovoreni termin izvršenja objekta uključen i zimski odnosno ljetni period, to se neće posebno izvođaču priznavati na ime naknade za rad pri niskoj temperaturi; zaštita konstrukcija od hladnoće i vrućine, te atmosferskih nepogoda, sve mora biti uključeno u jediničnu cijenu. Za vrijeme zime objekt se mora zaštititi. Svi eventualni smrznuti dijelovi moraju se ukloniti i izvesti ponovo bez bilo kakve naplate. Ukoliko je temperatura niža od temperature pri kojoj je dozvoljen dotični rad, a investitor ipak traži da se radi, izvođač si ima pravo zaračunati naknadu po normi 6,006 ali u tom slučaju izvođač snosi punu odgovornost za ispravnost i kvalitetu rada. To isto vrijedi i za zaštitu radova tijekom ljeta od prebrzog sušenja uslijed visoke temperature.</t>
  </si>
  <si>
    <t>1
2
3
4
5
6</t>
  </si>
  <si>
    <t>FAKTORI</t>
  </si>
  <si>
    <t>Na jediničnu cijenu radne snage izvođač ima pravo zaračunati faktor na osnovu zakonskih propisa. Povrh toga izvođač ima faktorom obuhvatiti i slijedeće radove, koji se neće zasebno platiti, kao naknadni rad, i to:</t>
  </si>
  <si>
    <t>kompletnu režiju gradilišta, uključujući dizalice, mostove, sitnu mehanizaciju i slično,</t>
  </si>
  <si>
    <t>najamne troškove za posuđenu mehanizaciju, koju izvođač sam ne posjeduje, a potrebna mu je pri izvođenju rada,</t>
  </si>
  <si>
    <t>nalaganje temelja prije iskopa,</t>
  </si>
  <si>
    <t>sva ispitivanja materijala, ispitivanja dimnjaka u svrhu dobivanja potvrde od dimnjačara o ispravnosti,</t>
  </si>
  <si>
    <t>barake za smještaj radnika i kancelarije gradilišta,</t>
  </si>
  <si>
    <t>uskladištenje materijala i elemenata za obrtničke i instalaterske radove do njihove ugradbe,</t>
  </si>
  <si>
    <t>uređenje gradilišta po završetku rada, sa otklanjanjem svih otpadaka, šute, građevinskog materijala, inventara, pomoćnih objekata itd.</t>
  </si>
  <si>
    <t>Sve navedeno važi za obrtničke i instalaterske radove s tim, što izvođač graditeljskih radova prima kao naknadu određeni postotak na ime pokrića režijskih i manipulativnih troškova na fakturne iznose, a što se ima regulirati ugovorom.</t>
  </si>
  <si>
    <t>TOLERANCIJE</t>
  </si>
  <si>
    <t>Prilikom preuzimanja radova potrebno je obratiti pažnju na preciznost izvedbe radova i utvrditi da li su isti izvedeni u slijedećim tolerancijama mjera u odnosu na projektirane:</t>
  </si>
  <si>
    <t>Vertikalnost objekta ± 1,00 cm; s tim da se dopušta odstupanje na svakih 6,00 m također 1,00 cm, ali nije dopušteno zbrajanje grešaka na istu stranu.</t>
  </si>
  <si>
    <t>Dužina i širina objekta da su izvedene u projektiranim mjerama ±2,00 cm . Prostorije do 6,00 dužine, širine i visine da su izvedene u toleranciji L/600, a što iznosi ±1,00 cm za prostorije = 6,00 m. Manje prostorije bilo po visini, širini ili dužini imaju srazmjerno manje tolerancije.</t>
  </si>
  <si>
    <t>Visina stupova i zidova imaju toleranciju ± 1,00cm, a debljinu ±0,5 cm.</t>
  </si>
  <si>
    <t>Visina ili širina greda ±1,00 cm.</t>
  </si>
  <si>
    <t>Debljina ploče projektirane ±0,5 cm. Rubovi ploča ±1,00 cm.</t>
  </si>
  <si>
    <t>Ravnine podgleda ploča i zidova (betonskih ili od blok-opeke) 1,00 cm, mjereno letvom dužine 2,50 m u bilo kojem pravcu.</t>
  </si>
  <si>
    <t>Pukotine u konstruktivnim elementima dužine=30 cm i debljine = 3,0 mm.</t>
  </si>
  <si>
    <t>ZEMLJANI RADOVI</t>
  </si>
  <si>
    <t>Tlo parcele treba biti kategorizirano. Ako nije određeno u elaboratu geomehaničkog ispitivanja, onda to treba odrediti operativa s nadzornom službom i upisati u građevinski dnevnik. Prije početka zemljanih radova teren treba očistiti od šiblja i korova ili eventualno od stabala. Ovi radovi, kao i radovi oko razmjeravanja terena i obilježavanje zgrade uračunati su u jediničnu cijenu. Iskop zemlje vrši se prema nacrtima ručno ili strojno na predviđenu dubinu sa poravnanjem dna i s vertikalnim stranama, s eventualnim podupiranjem i razupiranjem, kao i crpljenje vode gdje je to potrebno. Široki iskop izvesti sa stranicama u nagibu koji odgovara tom terenu i potrebnim proširenjem za izvedbu izolaterskih i drugih radova na vanjskoj strani podrumskih zidova. Podupiranja, razupiranje i crpljenje vode, kao i prokvašenje zemlje uslijed kiše, obuhvaćeno je jediničnim cijenama i ne naplaćuje se posebno. Ako se iskopane jame oštete, odrone ili zatrpaju nepažnjom ili uslijed nedovoljnog podupiranja izvođač ih dovodi u ispravno stanje.</t>
  </si>
  <si>
    <t>Iskop na određenu dubinu definitivno izvršiti neposredno pred početak izvedbe temelja, da se ležajna ploha temelja ne bi eventualno raskvasila. Završni iskop treba pregledati geomehaničar i odobriti upis u građevinski dnevnik. Svi radovi i faze na izgradnji objekata trebaju se obostrano snimiti i uvesti u građevinsku knjigu sa skicom i opisom iskopa. Iskopanu zdravu zemlju nakon izrade temelja i zidova treba upotrijebiti za nasipavanje unutar temeljnih zidova, uz obodne zidove oko objekta i za nasipavanje na gradilištu, te ju deponirati na gradilištu, a višak deponirati na gradsku deponiju.</t>
  </si>
  <si>
    <t>1
2
3
4
5
6
7
8
9</t>
  </si>
  <si>
    <t>Nasutu zemlju oko izvedenih temelja i šahtova, unutar temeljnih zidova i oko vanjskih obodnih zidova objekta treba u slojevima nabijati na troškovnikom propisani modul stišljivosti. Modul zbijenosti nasipa odnosno tampona kod cestovnih površina mora biti slijedeći:</t>
  </si>
  <si>
    <t>za kolnik Me 70 MN/m²</t>
  </si>
  <si>
    <t>za parkirališta Me 60 MN/m²</t>
  </si>
  <si>
    <t>za nogostup Me 50 MN/m²</t>
  </si>
  <si>
    <t>za nasip kameni - šljunčani Me 40 MN/m²</t>
  </si>
  <si>
    <t>za zemljani nasip Me 30 MN/m²</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</si>
  <si>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 Široki iskop treba izvesti od planuma nasipa ispod betonskih podloga podova na zemlji s odgovarajućim pokosima prema kategoriji iskopa. Iskop zemlje za nearmirane temelje i za nearmirane pojedinačne temelje izvesti sa pravilnim okomitim zasjecima stranica, jer se isti betoniraju u zemlji. Sav iskopani materijal treba odbaciti barem 1 m od građevinske jame ili odmah u transportno sredstvo, ovisno o količinama koje su potrebne za zatrpavanje. Kod slučaja gdje je za nasipavanje potrebno dovesti materijal iz pozajmišta, jediničnom cijenom treba obuhvatiti i otvaranje pozajmišta.</t>
  </si>
  <si>
    <t>Jedinične cijene za pojedine stavke trebaju sadržavati:</t>
  </si>
  <si>
    <t>1.</t>
  </si>
  <si>
    <t>Sav rad za iskop (ručni ili mehanički)</t>
  </si>
  <si>
    <t>2.</t>
  </si>
  <si>
    <t>Potrebne razupore, podupore (osiguranje od urušavanja)</t>
  </si>
  <si>
    <t>3.</t>
  </si>
  <si>
    <t>Postava potrebne ograde i mostova za prebacivanje</t>
  </si>
  <si>
    <t>4.</t>
  </si>
  <si>
    <t>Sva potrebna planiranja i niveliranje</t>
  </si>
  <si>
    <t>5.</t>
  </si>
  <si>
    <t>Sva potrebna nabijanja površina</t>
  </si>
  <si>
    <t>6.</t>
  </si>
  <si>
    <t>Crpljenje površinske ili procjedne vode</t>
  </si>
  <si>
    <t>7.</t>
  </si>
  <si>
    <t>Utovar u kamion, prevoz na gradilišnu deponiju i istovar zemlje</t>
  </si>
  <si>
    <t>OBRAČUN RADOVA:</t>
  </si>
  <si>
    <t>Obračun radova kod čišćenja terena obračunava se po m², odnosno komadima kada je riječ o stablima, dok se odstranjivanje ostalih prepreka obično uzim a paušalno. Obračun iskopanog materijala kod iskopa ili otkopa uzima se po m³ u sraslom stanju, tj. prema volumenu u kojem se nalazilo prije kopanja i prema dimenzijama iz projekta. Obračun materijala u nasipu uzima se prema volumenu izrađenog nasipa. Obračun materijala koji se transportira uzima se u sraslom stanju, tj. prema volumenu koji se dobije kada se materijal u transportnom sredstvu podjeli sa koeficijentom rastresitosti. Transportne dužine obračunavaju se od težišta mase iskopa do težišta mase nasipa. Ovi uvjeti se mijenjaju ili nadopunjuju pojedinim stavkama troškovnika.</t>
  </si>
  <si>
    <t>OPĆI UVJETI I NAČIN OBRAČUNA SU SASTAVNI DIO TROŠKOVNIKA.</t>
  </si>
  <si>
    <t>OPĆI UVJETI</t>
  </si>
  <si>
    <t>Kod izvedbe betonskih i armirano-betonskih radova treba se u svemu pridržavati postojećih propisa, standarda i "Tehničkkog propisa za betonske konstrukcije" sa pripadajućim dopunama, te statičkog računa. Prije početka izvedbe betonskih radova treba pregledati i zapisnički konstatirati podatke o agregatu, cementu i vodi, odnosno o faktorima koji se utjecati na kvalitetu radova i ugrađenog betona. Izvođač betonskih radova obvezan je izraditi projekt betona koji sadrži:</t>
  </si>
  <si>
    <t>sastav betonskih mješavina i tehničke uvjete za svaku, projektima arhitekture i konstrukcije, traženu konzistenciju i klasu betona (C)</t>
  </si>
  <si>
    <t>plan betoniranja, organizaciju i opremu</t>
  </si>
  <si>
    <t>način transporta i ugradnje betonske mješavine</t>
  </si>
  <si>
    <t>način njegovanja ugrađenog betona</t>
  </si>
  <si>
    <t>program kontrole betona, uzimanja uzoraka i ispitivanja betonske mješavine i betona po partijama Ukoliko projektom nisu definirani posebni, dodatni uvjeti, za izradu betona upotrijebit će se cement, agregat i voda koji udovoljavaju trenutno važećim hrvatskim normama. Eventualni posebni i dodatni uvjeti dati su u opisu stavki na koje se odnose. Ukoliko se u opisu stavki traže dodaci betonu isti moraju udovoljavati trenutno važećim hrvatskim normama.</t>
  </si>
  <si>
    <t>Cement u pogledu kvalitete mora odgovarati trenutno važećim hrvatskim normama.</t>
  </si>
  <si>
    <t>Prilikom isporuke cementa isporučilac je dužan dostaviti i ateste. Cement o kojem nema atesta potrebno je ispitati prilikom svake veće isporuke. Kod centralne pripreme betona cement se ispituje po određenom sistemu od strane ovlaštenog instituta. Za izradu betona predviđa se prirodno granulirani šljunak ili drobljeni agregat. Kameni agregat mora biti dovoljno čvrst i postojan, ne smije sadržavati zemljanih i organskih sastojaka, niti drugih primjesa štetnih za beton i armaturu.</t>
  </si>
  <si>
    <t>Kameni agregat i voda u pogledu kvalitete mora odgovarati trenutno važećim hrvatskim normama.</t>
  </si>
  <si>
    <t>Uzimanje uzoraka vrši se na mjestu iskopa ili drobljenja, a isporučilac je obavezan dostaviti ateste o ispitivanju agregata koji se uzimaju na gradilištu.</t>
  </si>
  <si>
    <t>Beton mora odgovarati trenutno važećim hrvatskim normama.</t>
  </si>
  <si>
    <t>Čvrstoća betona određuje se klasom betona. Izvođač se mora strogo pridržavati klase betona određene za pojedine konstrukcije, a označene u statičkom računu. Beton spravljati isključivo strojnim putem. Za izradu betona upotrijebiti istu vrstu cementa i granulirani agregat.</t>
  </si>
  <si>
    <t>Beton za ispitivanje mora se uzeti sa mjesta ugrađivanja u serijama od po 3 kocke. Kocke za ispitivanje potrebno je uzeti za klase betona ispod C 16/20 na svakih 100 m³, a za klase 16/20 i više na svakih 50 m³ betona. Kod izvođenja betonskih radova treba voditi računa o tome kakve su atmosferske prilike tj. ako je temperatura visoka prije betoniranja politi podlogu, odnosno tlo i eventualnu oplatu kako ne bi došlo do upijanja vode iz betona.</t>
  </si>
  <si>
    <t>S ugradnjom betona može se započeti tek kada je oplata i armatura definitivno postavljena i učvršćena. Komprimiranje betona vrši se pervibratorima - pri tome paziti da ne dođe do stvaranja segregacionih gnijezda. Zaštita betonske konstrukcije vrši se polijevanjem vodom ili prekrivanjem jutenim platnom, a zavisno od trenutne temperature. Naročitu pažnju posvetiti ugradbi betona koji se neće naknadno obrađivati, jer površina tih konstrukcija mora biti potpuno glatka i ravna. Armatura mora ostati u određenom položaju i za vrijeme betoniranja i mora biti obuhvaćena betonom u čitavoj dužini i opsegu.</t>
  </si>
  <si>
    <t>Obračun:</t>
  </si>
  <si>
    <t>Općenito</t>
  </si>
  <si>
    <t>Ovim uvjetima propisuje se način izrade i osobine materijala, čega se treba pridržavati kod izrade oplate, razupiranja i sličnih radova. Pri izradi se treba pridržavati i propisa iz "Tehnički propis za betonske konstrukcije" sa pripadajućim dopunama.(NN 139/09; NN 14/10 i NN 125/10), "Pravilnik o zaštiti na radu u građevinarstvu", Sl. list br. 42 od 1981 godine, kao i projekta i statičkog računa. Oplata kao i razna razupiranja, moraju imati takvu sigurnost i krutost da bez slijegavanja i štetnih deformacija mogu primiti opterećenja i utjecaje koji nastaju za vrijeme izvedbe radova.</t>
  </si>
  <si>
    <t>IZRADA</t>
  </si>
  <si>
    <t>Oplate moraju biti stabilne, otporne i dovoljno poduprte da se ne bi izvijale ili propustile u bilo kojem pravcu. Moraju biti izrađene točno po mjerama označenim u crtežima plana oplate za pojedine dijelove konstrukcije koji će se betonirati sa svim potrebnim podupiračima. Unutarnje površine oplate moraju biti ravne, bilo da su horizontalne, vertikalne ili napregnute, prema tome kako je to u crtežima planova oplate predviđeno. Nastavci pojedinih dasaka ne smiju izlaziti iz ravnine, tako da nakon njihovog skidanja vidljive površine betona budu ravne i s oštrim rubovima, te da se osigura dobro brtvljenje i sprečavanje deformacije.</t>
  </si>
  <si>
    <t>Za oplatu se ne smiju koristiti takvi premazi koji se ne bi mogli oprati s gotovog betona ili bi nakon pranja ostale mrlje na tim površinama. Oplatu za betonske konstrukcije, čije se površine ostati vidljive, potrebno je izvesti u glatkoj "Blažuj" blanjanoj ili profiliranoj oplati, a prema nacrtu. Ako se u projektu traži blanjana oplata, onda treba koristiti daske istih širina, osim ako nije drugačije predviđeno s vidljivom strukturom drveta, a slaganje dasaka prema projektu ili uputama projektanta.</t>
  </si>
  <si>
    <t>Za stupove kod kojih se površina neće naknadno obrađivati oplata se izvodi od glatkih šperploča s malom upotrebom, jer površina betona mora biti glatka i ravna. Okrugli stupovi izvode se u čeličnoj oplati. Nadvišenja oplate ovise o građevini, njenoj namjeni i estetskom izgledu. Za manje noseće elemente, čija je slobodna dužina veća od 6,0 m', oplata se obično postavlja tako da se nakon njezina opterećenja ostane nadvišenje veličine L/1000, gdje je L - raspon elemenata. Kad su u betonskim zidovima i drugim konstrukcijama predviđeni otvori i udubine za prolaz vodovodne i kanalizacione cijevi, cijevi centralnog loženja i slično, kao i dimovodne i ventilacione kanale i otvore, treba još prije betoniranja izvesti i postaviti cijevi većeg profila od prolazeće cijevi da se iste mogu provući kroz zid ili konstrukciju i propisno zabrtviti. Kod nastavljanja betoniranja po visini, prilikom postavljanja oplate za tu konstrukciju treba izvesti zaštitu površina betona već gotovih konstrukcija, od procjeđivanja cementnog mlijeka. Neposredno prije početka ugrađivanja betona oplata se mora očistiti.</t>
  </si>
  <si>
    <t>Oplate moraju biti tako izvedene da se mogu skidati lako i bez oštećenja konstrukcija, sa svim njenim elementima, kao i slaganje i sortiranje građe na određenim mjestima. Također je uključeno i čišćenje dasaka, gredica, potpora i drugog, vađenje čavala, sječenje vezne žice, vađenje klanfi i zavrtanja, kao i čišćenje tih elemenata od eventualnih ostataka stvrdnutog betona.</t>
  </si>
  <si>
    <t>OSTALO</t>
  </si>
  <si>
    <t>Izrađena oplata s podupiranjem, prije betoniranja mora biti od strane izvođača statički kontrolirana. Prije nego što se počne ugrađivati beton moraju se provjeriti dimenzije oplate i kakvoća njihove izvedbe, kao i čistoća i vlažnost oplate. Rezultati ispitivanja nivelete oplate, kao i zapisnik o prijemu tih konstrukcija, čuvaju se u evidenciji koja će prilikom primopredaje izgrađene građevine ustupa korisniku te građevine. Premjeravanje i obračun izvršenih radova vršit će se prema "Prosječnim normama u građevinarstvu".</t>
  </si>
  <si>
    <t>ARMIRAČKI RADOVI</t>
  </si>
  <si>
    <t>OPĆI UVJETI:</t>
  </si>
  <si>
    <t>Kod izvedbe armiračkih radova treba se u svemu pridržavati postojećih propisa i standarda. Betonski čelik u pogledu kvalitete mora odgovarati trenutno važećim hrvatskim normama.</t>
  </si>
  <si>
    <t>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eventualne pukotine, jača vanjska oštećenja, slojeve rđe, prljavštine i čvrstoću, te dati nalog da se takav betonski čelik odstrani ili očisti.</t>
  </si>
  <si>
    <t>Savijeni valjani čelik mora biti označen točno prema armaturnim nacrtima i u svemu mora zadovoljavati pozitivne zakonske propise.</t>
  </si>
  <si>
    <t>savijeni rebrasti čelik mora biti označen prema armaturnim nacrtima i u svemu mora zadovoljiti pozitivne zakonske propise.</t>
  </si>
  <si>
    <t>mrežasta armatura mora biti označena i dimenzionirana točno prema armaturnim nacrtima, a u svemu mora zadovoljavati pozitivne zakonske propise.</t>
  </si>
  <si>
    <t>Svaka stavka armiračkih radova sadrži:</t>
  </si>
  <si>
    <t>Pregled armature prije savijanja i sječenja sa čišćenjem i sortiranjem. Sječenje, ravnanje i savijanje armature na gradilištu sa horizontalnim transportom do mjesta savijanja, te horizontalnim i vertikalnim transportom do mjesta vezanja i ugradnje, ili savijanja u centralnom savijalištu, transport do radilišta, te horizontalni i vertikalni transport već gotovog savijenog čelika do mjesta vezanja i ugradnje. Postavljanje i vezanje armature točno prema armaturnim nacrtima, s podmetanjem podložaka, kako bi se osigurala potrebna udaljenost između armature i oplate. Pregled armature od strane izvođača i nadzornog organa prije početka betoniranja.</t>
  </si>
  <si>
    <t>MREŽASTA ARMATURA</t>
  </si>
  <si>
    <t>Žica, plastični ili drugi ulošci koji se polažu radi održavanja razmaka, kao i sav drugi pomoćni materijal, uključeni su u jediničnu cijenu. Ugrađivati se mora armatura po profilima iz statičkog računa, odnosno nacrta savijanja. Ukoliko je onemogućena nabava određenih profila, zamjena se vrši uz odobrenje statičara. Postavljenu armaturu prije betoniranja dužan je osim rukovodioca radilišta i nadzornog organa pregledati statičar, te o tome izvršiti upis u građevinski dnevnik. Mjerodavni podatak za marku betona koji treba upotrijebiti na pojedinim dijelovima konstrukcije uzima se iz statičkog računa i nacrta savijanja armature.</t>
  </si>
  <si>
    <t>OBRAČUN</t>
  </si>
  <si>
    <t>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</si>
  <si>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Jedinična cijena treba obuhvatiti:</t>
  </si>
  <si>
    <t>dopremu betonskog željeza na savijalište,</t>
  </si>
  <si>
    <t>doprema na gradilište gotove armature iz centralnog savijališta,</t>
  </si>
  <si>
    <t>sav materijal, alat i uskladištenje,</t>
  </si>
  <si>
    <t>uzimanje potrebnih izmjera na objektu,</t>
  </si>
  <si>
    <t>troškove radne snage za kompletan rad, opisan u troškovniku,</t>
  </si>
  <si>
    <t>sve horizontalne i vertikalne transporte do mjesta,</t>
  </si>
  <si>
    <t>potrebnu radnu skelu (izuzima se fasadna skela),</t>
  </si>
  <si>
    <t>čišćenje nakon završetka radova,</t>
  </si>
  <si>
    <t>svu štetu kao i troškove popravka kao posljedica nepažnje u toku izvedbe,</t>
  </si>
  <si>
    <t>troškove zaštite na radu, troškove atesta</t>
  </si>
  <si>
    <t>ZIDARSKI I IZOLATERSKI RADOVI</t>
  </si>
  <si>
    <t>Puna opeka od gline</t>
  </si>
  <si>
    <t>Fasadna puna opeka</t>
  </si>
  <si>
    <t>Šuplja opeka i blokovi od gline</t>
  </si>
  <si>
    <t>Šuplje pregradne ploče od gline</t>
  </si>
  <si>
    <t>Puni blokovi od laganog betona</t>
  </si>
  <si>
    <t>Šuplji blokovi od laganog betona</t>
  </si>
  <si>
    <t>Mort za zidanje</t>
  </si>
  <si>
    <t>Mort za žbukanje</t>
  </si>
  <si>
    <t>Cement</t>
  </si>
  <si>
    <t>Gašeni kreč</t>
  </si>
  <si>
    <t>Pijesak</t>
  </si>
  <si>
    <t>Voda</t>
  </si>
  <si>
    <t>a)</t>
  </si>
  <si>
    <t>Svježe zidove treba zaštititi od utjecaja visoke i niske temperature i atmosferskih nepogoda. Površine kod koji se samo naknadno obrađuju reške (fugiraju) treba pažljivo zidati sa čistim licem i oštrobridom opekom. Dimnjake, ventilacione kanale i sl. treba posebno pažljivo izvađati u prod. ili cem. mortu s dobro obrađenim i zaglađenim fugama izvana i iznutra. Treba se pridržavati uputstva i prospekata proizvođača montažnih elemenata u pogledu nosivosti, zidanja i termičkih vrijednosti. Pri obračunu količina svi otvori se odbijaju po zidarskim mjerama, uključujući armirano betonske nadvoje kod punog zida.</t>
  </si>
  <si>
    <t>b)</t>
  </si>
  <si>
    <t>Žbukanje</t>
  </si>
  <si>
    <t>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1,5 cm od plohe zida. Površine žbuke moraju biti glatke i ravne bez pukotina i visova. Uglovi i završeci oštri, ravni, okomiti, vodoravni ili u pravcu označenim u nacrtima. Sudar žbuka sa svim elementima ugrađenim u zid mora biti potpuno zatvoren i fino obrađen.</t>
  </si>
  <si>
    <t>Ploha žbuke ne smije prekoračiti ravnine ugrađenih okvira, doprozornika i dovratnika. Svi uglovi i sudari moraju biti oštro i ravno odrezani i pod ravnim kutem izvedeni sa prethodnom postavom originalnih metalnih kutnih i zidnih plosnih i kutnih profila na svim rubovima zida, sredini zidova te doprozornicima i natprozornicima. Također na svim spojevima zidnih i stropnih površina te armiranobetonskih površina sa površinama nekog drugog materijala (gips ploče, blokovi) postaviti PVC mrežicu radi sprečavanja nastajanja pukotina.</t>
  </si>
  <si>
    <t>Žbuka se nanosi u dva sloja: prskanje cementnim mlijekom i sloj grube žbuke. Cementno mlijeko je cementni mort omjera 1:1, tečne konzistencije koji se prskanjem nanosi na prethodno navlaženu podlogu. Gruba žbuka se izvodi cementnim mortom s drobljenim pijeskom ("nulerica") u omjeru 1:3. Ukupna deblja žbuke je 1,5cm. Ukoliko se izvodi industrijsko pripremljena žbuka: gipsanovapnena ili cementnovapnena predvidjeti sljedeće slojeve:</t>
  </si>
  <si>
    <t>kontaktni sloj prema uputstvu proizvođača na svim betonskim površinama</t>
  </si>
  <si>
    <t>žbuka debljine 1,5cm pripremljena prema uputstvu proizvođača, strojno nanošena sa finalnom obradom grubom na mjestima gdje se lijepe keramičke pločice, a na mjestima gdje je predviđeno bojanje žbuka je u kvaliteti gleta, filcana tj. pripremljena za bojanje.</t>
  </si>
  <si>
    <t>Žbuka treba biti ravna s maksimalnim odstupanjem od 2 mm mjereno letvom dužine 2m u bilo kojem mjestu i smjeru.</t>
  </si>
  <si>
    <t>Obračun po m².</t>
  </si>
  <si>
    <t>c)</t>
  </si>
  <si>
    <t>AB estrih, plivajući podovi</t>
  </si>
  <si>
    <t>Izrada estriha, tj. zaglađene i lagano armirane betonske podloge debljine 5 –10 cm. Debljinu i nagibe u sanitarijama izvesti prema projektu. Zaglada treba biti kvalitetno izvedena, kao podloga za samonivelirajući, epoksidni pod.</t>
  </si>
  <si>
    <t>Betonska podloga izvodi se od sitnozrnog betona (najkrupnije zrno agregata može biti 15 mm) klase betona C 25/30, armirana u sredini visine armaturnom mrežom Q=139, ili mrežom Ø 3mm na razmaku 5 cm u oba smjera. Alternativno se umjesto mreže mogu koristiti i ojačanja sa polipropilenskim vlakancima dužine 12-18 mm u težini 1 kg/m³ betona Strojno pripremljen beton razastire se do polovine projektirane visine sloja, potom se postavlja armatura i nastavlja sa razastiranjem betona do pune visine sloja. Beton se vibrira i zaglađuje strojno, "helikopterskom" gladilicom, ili ručno ("fratunom") ako je isto traženo opisom stavke. Površina mora biti ravna.</t>
  </si>
  <si>
    <t>Maksimalno mjestimično odstupanje od zadane ravnine je +(-) 2mm . Ukoliko neravnine budu veće popravak izravnanja ide na teret ove stavke. Na sudarima estriha sa zidovima, stupovima, dovratnicima i ostalim vertikalnim elementima konstrukcije, te oko elemenata instalacija koji prodiru kroz pod, potrebno je izvesti dilatacionu fugu. Fuga se izvodi umetkom od ekspandiranog polistirena ("stiropor"), širine 1cm i visine do kote gotova poda. Površina estriha se dijeli u polja površine axb = 25m². Odnos stranica a:b mora biti manji ili jednak odnosu 1:2,5 , a dužina veće stranice ne smije biti veća od 6m. Estrih se u normalnim uvjetima suši 3-4 tjedna, dok m u vlažnost ne padne ispod 3% a čvrstoća naraste preko 70% . Potom se mogu izvoditi daljnji radovi. U cijenu uključiti sve potrebne radove i materijale (beton i armaturu).</t>
  </si>
  <si>
    <t>1
2
3
4
5
6
7</t>
  </si>
  <si>
    <t>d)</t>
  </si>
  <si>
    <t>Izrada cementnih namaza i glazura</t>
  </si>
  <si>
    <t>Cementni namazi i glazure izvode se kao među slojevi u podovima ili kao finalni slojevi poda. Podloga na koje se namazi i glazure nanose moraju biti čiste i suhe. Mort za izradu glazura i namaza je cementni industrijski mort odgovarjuće kvalitete. Površina namaza i glazura mora pratiti projektiranu plohu sa maksimalnim mjestimičnim odstupanjem od +(-) 3mm. Površinska obrada ovisi o namjeni namaza ili glazure. Obračun po m² ili m' glazure u ovisnosti o debljini glazure.</t>
  </si>
  <si>
    <t>e)</t>
  </si>
  <si>
    <t>Razni graditeljski radovi</t>
  </si>
  <si>
    <t>Jedinična cijena zidarskih radova mora sadržavati:</t>
  </si>
  <si>
    <t>sav rad, uključivo prijenos, alat i mašine,</t>
  </si>
  <si>
    <t>sav materijal, uključivo vezni,</t>
  </si>
  <si>
    <t>svu potrebnu skelu, bez obzira na visinu i vrstu sa prolazima,</t>
  </si>
  <si>
    <t>transportne troškove materijala,</t>
  </si>
  <si>
    <t>potrebna oplata za zidarske svodove,</t>
  </si>
  <si>
    <t>zaštita zidova od utjecaja vrućine, hladnoće, atmosferskih nepogoda,</t>
  </si>
  <si>
    <t>čišćenje prostorija i zidnih površina po završetku zidanja, žbuke sa odvozom otpada,</t>
  </si>
  <si>
    <t>Jedinična cijena kod žbukanja odnosno obrade fasade treba sadržavati:</t>
  </si>
  <si>
    <t>sav potreban rad uključujući prenose, alat i mašine, sav potreban materijal,</t>
  </si>
  <si>
    <t>svu potrebnu skelu, bez obzira na vrstu i visinu,</t>
  </si>
  <si>
    <t>kvašenje i pacokiranje površine, gdje je to po gornjem opisu potrebno, izrada uzoraka od fasadne žbuke, čišćenje prostorija po završenom radu sa odnosom šute,</t>
  </si>
  <si>
    <t>Jedinična cijena za razne graditeljske radove treba sačinjavati:</t>
  </si>
  <si>
    <t>sav rad i transport, sav materijal (uključujući sav pomoćni materijal za ugradbe kao mort, ljepenka, skobe itd.),</t>
  </si>
  <si>
    <t>sva potrebna bušenja i dubljenja,</t>
  </si>
  <si>
    <t>izrada i postava drvenih podmetača potrebnih za ugradbu,</t>
  </si>
  <si>
    <t>svu potrebnu skelu,</t>
  </si>
  <si>
    <t>sva potrebna bušenja i dubljenja kod raznih ugradbi,</t>
  </si>
  <si>
    <t>čišćenje objekta tokom gradnje i po završetku gradnje.</t>
  </si>
  <si>
    <t>Ugradbu treba vršiti tako, da se ne čini šteta na ostalom dijelu objekta. Ovi opći uvjeti se mijenjaju ili dopunjuju opisom pojedine stavke troškovnika.</t>
  </si>
  <si>
    <t>IZOLACIJE</t>
  </si>
  <si>
    <t>Hidroizolacije</t>
  </si>
  <si>
    <t>Sav materijal za izolaciju treba biti prvorazredne kvalitete, te odgovarati postojećim propisima i standardima HRN-i.</t>
  </si>
  <si>
    <t>hladni premaz</t>
  </si>
  <si>
    <t>vrući premaz</t>
  </si>
  <si>
    <t>ljepenka</t>
  </si>
  <si>
    <t>bitumenizirana juta</t>
  </si>
  <si>
    <t>1
2
3
4
5
6
7
8
9
10</t>
  </si>
  <si>
    <t>Jedinična cijena treba sadržavati:</t>
  </si>
  <si>
    <t>sav rad, uključivo prenose, prijevoze, grijanja itd.,</t>
  </si>
  <si>
    <t>sav potreban materijal i transport,</t>
  </si>
  <si>
    <t>uklanjanje svih otpada nakon izvedenih radova.</t>
  </si>
  <si>
    <t>Parna brana</t>
  </si>
  <si>
    <t>Polietilenska folija ( PE)</t>
  </si>
  <si>
    <t>Polietilenska folija postavlja se kao zaštitni ili dilatacijski sloj u sastavu višeslojnih konstrukcija podova i ravnih krovova. Debljina folije je 0,15-0,20mm. Trake folije polažu se s preklopom od 10cm. Preklopi se lijepe samoljepljivom plastičnom trakom širine 5cm. Folija se uz zidove podiže do kote gotova poda. Polietilenska folija postavlja se kao zaštitni ili dilatacijski sloj u sastavu višeslojnih konstrukcija podova i ravnih krovova. Debljina folije je 0,15-0,20mm. Trake folije polažu se s preklopom od 10cm. Preklopi se lijepe samoljepljivom plastičnom trakom širine 5cm. Folija se uz zidove podiže do kote gotova poda. Obračun po m² u ovisnosti o debljini PE folije.</t>
  </si>
  <si>
    <t>Termoizolacija</t>
  </si>
  <si>
    <t>sav rad i transport,</t>
  </si>
  <si>
    <t>sav materijal uključivo pomoćni i vezni,</t>
  </si>
  <si>
    <t>kompletnu ugradbu,</t>
  </si>
  <si>
    <t>sve zaštite od temperaturnih i atmosferskih nepovoljnih utjecaja,</t>
  </si>
  <si>
    <t>zaštitu na radu,</t>
  </si>
  <si>
    <t>popravak štete na svojim i tuđim radovima,</t>
  </si>
  <si>
    <t>uklanjanje svih ostataka i čišćenje nakon rada.</t>
  </si>
  <si>
    <t>Ovi uvjeti mijenjaju se ili dopunjuju pojedinim stavkama troškovnika.</t>
  </si>
  <si>
    <t>NAPOMENA: Ostali hidroizolacijski i termoizolacijski materijali, kao i upijači zvuka opisati će se u stavci rada u kojoj se koriste.</t>
  </si>
  <si>
    <t>Materijal za izradu skela mora biti potpuno ispravan. Odgovorna osoba dužna je izvršiti pregled materijala prije gradbe. Skele moraju biti izvedene po mjerama i na način označen u statičkom računu i crtežima za skele. Izvedene skele moraju biti sposobne podnijeti predviđeno opterećenje, moraju biti stabilne, otporne i ukrućene da se ne bi izvile, povile, prevrnule ili popustile u ma kom pravcu. Skele moraju biti izvedene tako da se mogu skinuti lako, bez potresa i oštećenja konstrukcije koju podupiru ili uz koju su izvedene. Odgovorna osoba dužna je prije upotrebe, jednom mjesečno u toku upotrebe i nakon dužeg prekida rada izvršiti pregled skele. Izvedba lakih pokretnih skela do 2 m' uključena je u standardnoj izvedbi ostalih građevinskih radova i ne obračunavaju se posebno.</t>
  </si>
  <si>
    <t>Pod lakim i pokretnim skelama, kao i nepokretnim, te fasadnim konzolnim skelama podrazumijevaju se skele izrađene sa svrhom da podnesu manja opterećenja radnika, alata i manjih količina materijala kod ugradbe i montaže. Pod nosivim skelama podrazumijevaju se skele izrađene sa svrhom da podnesu opterećenja oplate kod betonskih i armirano-betonskih radova, zidanih svodova i sličnih konstrukcija ili radi pridržavanja teških elemenata kod montaže i slično.</t>
  </si>
  <si>
    <t>OPIS RADA</t>
  </si>
  <si>
    <t>Izrada skela prema opisu i pojedinim stavkama s izradom radnih podova, zaštitnih ograda (ako u pojedinim stavkama nije drugačije određeno), sidrenjem, podupiranjem i ukrućenjem skele. Prijenos svega potrebnog materijala (drvene građe, željeznih bešavnih cijevi, spojnih sredstava) od deponija do mjesta izrade skele, skidanje skele sa spuštanjem materijala. Čišćenje materijala, vađenje čavala, prijenos na deponiju i sortiranje. Izvedba svih pripremnih i pomosnih radova na izradi skele kao: primjena odredaba važećih propisa zaštite na radu, uzimanje mjera na gradilištu, pregled prije ugradbe.</t>
  </si>
  <si>
    <t>NAČIN OBRAČUNA</t>
  </si>
  <si>
    <t>Lake pokretne, lake nepokretne i konzolne skele obračunavaju se po m² horizontalne projekcije skele.</t>
  </si>
  <si>
    <t>Prilaz na skele (trepne) obračunava se po m² mjereno po visini.</t>
  </si>
  <si>
    <t>Zaštitne oplate na skelama obračunavaju se po m² razvijene površine oplate.</t>
  </si>
  <si>
    <t>Fasadne skele obračunavaju se po m² vertikalne projekcije skele mjereno po vanjskom rubu i 1 m' nad najvišom površinom.</t>
  </si>
  <si>
    <t>Nosive skele obračunavaju se po m³ zapremnine skele, mjereno po vanjskim konturama skele.</t>
  </si>
  <si>
    <t>Zaštitne ograde računaju se po m' ograde.</t>
  </si>
  <si>
    <t>BRAVARSKI, LIMARSKI I STAKLARSKI RADOVI</t>
  </si>
  <si>
    <t>BRAVARSKI RADOVI</t>
  </si>
  <si>
    <t>Za svaki rad obvezno uzeti u obzir i Glavne opće uvjete.</t>
  </si>
  <si>
    <t>Opći građevinski čelici</t>
  </si>
  <si>
    <t>Kvadratni čelici vruće valjani</t>
  </si>
  <si>
    <t>Plosni čelici vruće valjani</t>
  </si>
  <si>
    <t>Okrugli čelici vruće valjani</t>
  </si>
  <si>
    <t>Čelični ravnokraki ugaonici sa zaobljenim rubovima, vruće valjani</t>
  </si>
  <si>
    <t>Vučeni čelici tehnički propisi za izradu i isporuku</t>
  </si>
  <si>
    <t>Betonsko željezo okruglo, vruće valjano</t>
  </si>
  <si>
    <t>Toplovaljani rebrasti lim, oblik i mjere</t>
  </si>
  <si>
    <t>Čelične cijevi bez šava, tehnički uvjeti za izradu i isporuku</t>
  </si>
  <si>
    <t>Profil šipke i žica od aluminijskih legura i aluminija</t>
  </si>
  <si>
    <t>Ravnokraki ugaonici od aluminija i aluminijskih legura</t>
  </si>
  <si>
    <t>U-profili od alum. i aluminijske legure</t>
  </si>
  <si>
    <t>Specijalno složeni profili od aluminijskih legura, prešani</t>
  </si>
  <si>
    <t>Limovi i trake od aluminija</t>
  </si>
  <si>
    <t>Pocinčani lim</t>
  </si>
  <si>
    <t>Čelični lim</t>
  </si>
  <si>
    <t>Osnovno premazno sredstvo s minijem</t>
  </si>
  <si>
    <t>Osnovni minij po standardu</t>
  </si>
  <si>
    <t>Cinkov kromat</t>
  </si>
  <si>
    <t>Prilikom izrade dotičnih radova ovog troškovnika izvođač mora u potpunosti zadovoljiti uvjetima opisa pojedine stavke troškovnika, kao i propise propisane Sl. listom:</t>
  </si>
  <si>
    <t>Pravilnik o tehničkim normativima za projektiranje i izvođenje završnih radova u građevinarstvu (Sl. l. SFRJ 021/1990). Preuzet na temelju Zakona o preuzimanju Zakona o standardizaciji (NN 53/91).</t>
  </si>
  <si>
    <t>Tehnički propis za čelične konstrukcije (NN 112/2008)</t>
  </si>
  <si>
    <t>Pravilnik o zaštiti na radu u građevinarstvu, Sl. list br. 42 od 1981 godine. Preuzet na temelju Zakona o preuzimanju Zakona o standardizaciji (NN 53/91).</t>
  </si>
  <si>
    <t>Tehnički propis za prozore i vrata (NN 069/2006).</t>
  </si>
  <si>
    <t>Jedinična cijena stavke ovog troškovnika pored opisanih radova svake stavke i ovih uvjeta treba obuhvatiti i neće se posebno naplaćivati. Prema tehničkim uvjetima za izvođenje bravarskih radova čeličnih i aluminijskih konstrukcija - prateći radovi (tj. svi oni radovi koji bez posebnog navođenja spadaju u bravarske radove i obavezni su za izvođenje). Sve bravarske radove izvesti iz kvalitetnog materijala, a prema detaljima i ovom opisu. Svi spojevi trebaju biti vareni, obrađeni odnosno nitani prema propisu za te vrste radova. Upotrijebiti se mora točno odgovarajući profil i debljina lima. U jediničnoj cijeni uključena je nabava materijala, izrada u radionici, sav unutarnji i vanjski transport do mjesta ugradbe, te ugradba i dotjerivanje do besprijekornog funkcioniranja svih pokretnih dijelova.</t>
  </si>
  <si>
    <t>Također je u jediničnoj cijeni uključena izrada prototipa, ukoliko se radi o elementima koji se trebaju izvesti u većem broju. Zatim izrada, upasivanje i provizorno pričvršćenje na mjestima uz zidove i stropove, obostrano pričvršćenje oko čeličnih elemenata, brtvljenje svih spojeva s drugim elementima trajno elastičnim kitom i dr. Svi elementi moraju biti zaštićeni antikorozivnim premazom i to: priprema podloge, miniziranje, ličenje uljenom bojom, u tonu i po izboru projektanta. Ukoliko pojedinom stavkom nije drugačije propisano, ugradba će se izvesti upucavanjem na dozvoljenom broju mjesta, te će se smatrati da je sav materijal i rad za ovakav način ugradbe uračunat u jediničnu cijenu. Okov po izboru projektanta. Cijena radova treba obuhvaćati kompletan rad.</t>
  </si>
  <si>
    <t>Izvođač je odgovoran za statičko funkcioniranje svih elemenata prema lokalnim uvjetima i uvjetima korištenja. Sve naknadne troškove izazvane povećanjima količine materijala ili radova uslijed naknadnog provjeravanja statike elemenata već ugovorenih stavki snosi izvođač. Zbog toga je potrebno da izvođač ugovara radove s obrtnicima u smislu ovih općih uvjeta.</t>
  </si>
  <si>
    <t>Sve bravarske elemente treba izvesti sa prekinutim toplinskim mostom.</t>
  </si>
  <si>
    <t>Napomena:</t>
  </si>
  <si>
    <t>Stavke troškovnika po rednom broju shema.</t>
  </si>
  <si>
    <t>Izvođač radova prije izvedbe predlaže detalj konstrukcije (radioničke nacrte) i način ugradbe i daje na uvid i odobrenje projektantu - nadzornom organu, zatim mora dobiti i od projektanta pismeno odobrenje za izvedbu i ugradbu istog. Nakon izrade izvedbenih projekata, projektant zadržava pravo izmjene stavki zbog usklađenja sa projektom bez naknade u cijeni za izvođača radova.</t>
  </si>
  <si>
    <t>Mjere iz troškovnika i projekta obavezno kontrolirati u naravi prije izvedbe.</t>
  </si>
  <si>
    <t>Obračun pojedinih stavki troškovnika kako je predviđeno u opisu pojedine stavke.</t>
  </si>
  <si>
    <t>mogućnost ugradnje nadgradne električne brave</t>
  </si>
  <si>
    <t>mogućnost spajanja evakuacijskih vrata na vatrodojavu</t>
  </si>
  <si>
    <t>SHEME BRAVARIJE SU SASTAVNI DIO TROŠKOVNIKA.</t>
  </si>
  <si>
    <t>ALUMINIJ, OSTAKLJENE STIJENE</t>
  </si>
  <si>
    <t>Općenito:</t>
  </si>
  <si>
    <t>Vanjske ostakljene stijene iz aluminijskih ili čeličnih (jedna) profila s prekinutim toplinskim mostom prema opisu iz stavke. Završna obrada je natur eloksiranje. Obloge su od aluminijskog ravnog ili profiliranog lima, prema opisu.</t>
  </si>
  <si>
    <t>Ostakljenje prema svakoj pojedinoj stavci.</t>
  </si>
  <si>
    <t>Okov: za zaokretno i otklopno otvaranje s bravom, sve prema odabiru projektanta, odnosno prema pojedinoj stavci.</t>
  </si>
  <si>
    <t>Na parapetnim stijenama i frekventnim prolazima koristiti Lamistal sigurnosno staklo, sve prema opisu pojedine sheme.</t>
  </si>
  <si>
    <t>Rad uključuje i ugradnju elemenata, prema detaljima proizvođača, tj. izradu slijepih okvira i sidrenje u armirano betonski zid ili zid od opeke. Prilikom postave potrebno je u konstrukciji učvršćenja eliminirati sve toplinske mostove i galvanske spojeve, te izvesti potrebne dilatacije zbog temperaturnih rastezanja materijala zbog veličine stavki.</t>
  </si>
  <si>
    <t>Stavka obuhvaća i pripadajući okov od nehrđajućeg čelika, standardne kvalitete, po izboru projektanta i specijalni okov za pojedine stavke prema opisu.</t>
  </si>
  <si>
    <t>Na sva vrata na prolazima i izlazima treba ugraditi mehanički automat za zatvaranje, kao i elektronsku bravu za otvaranje sa identifikacijskom značkom.</t>
  </si>
  <si>
    <t>Sva vrata na izlazima moraju biti otporna na jake udare vjetra.</t>
  </si>
  <si>
    <t>Na svim vratima treba ugraditi i gravirane značke i to manju za broj prostorije (u pravilu iznad vrata) i veću sa opisom prostorije (na vratima ako je to moguće, a ako nije na zidu uz vrata)</t>
  </si>
  <si>
    <t>U stavku uračunati eventualne unutarnje klupčice i sve potrebne okapne limove i slično.</t>
  </si>
  <si>
    <t>U cijenu je uključena i izrada radioničkih nacrta u mjerilu 1 : 1, koje prije izrade treba donijeti na ovjeru projektantu.</t>
  </si>
  <si>
    <t>Sheme bravarije su sastavni dio troškovnika i ponuditelj je dužan proučiti ih, te ponuditi cijenu za kompletan rad i materijal, do pune gotovosti stavke,</t>
  </si>
  <si>
    <t>Numeracija stavki i shema se podudaraju</t>
  </si>
  <si>
    <t>Mogućnost ugradnje nadgradne električne brave</t>
  </si>
  <si>
    <t>Mogućnost spajanja evakuacijskih vrata na vatrodojavu</t>
  </si>
  <si>
    <t>Izvođač je odgovoran za statičko funkcioniranje svih elemenata prema lokalnim uvjetima i uvjetima korištenja te je dužan dostaviti statički proračun istih. Sve naknadne troškove izazvane povećanjima količine materijala ili radova uslijed naknadnog provjeravanja statike elemenata već ugovorenih stavki snosi izvođač. Zbog toga je potrebno da izvođač ugovara radove s obrtnicima u smislu ovih općih uvjeta.</t>
  </si>
  <si>
    <t>Sve aluminijske elemente treba izvesti sa prekinutim toplinskim mostom.</t>
  </si>
  <si>
    <t>STAKLARSKI RADOVI</t>
  </si>
  <si>
    <t>Materijali koji nisu obuhvaćeni HRN-om moraju biti najbolje kvalitete. Za takve materijale izvođač je dužan da podnese naručitelju certifikat o ispitivanju kvalitete materijala, a pri izvedbi mora postupati po uputstvima proizvođača materijala.</t>
  </si>
  <si>
    <t>Kitanje izvršiti odgovarajućim trajno plastičnim kitovima koji moraju biti postojani na promjenu temperature i na vodu. Površina kita poslije sušenja mora biti bez pukotina.</t>
  </si>
  <si>
    <t>Ako je materijal ili karakteristika materijala uvjetovana izborom od strane projektanta, izvođač mu je prije izvedbe dužan dostaviti uzorak na odobrenje.</t>
  </si>
  <si>
    <t>Jedinična cijena obuhvaća:</t>
  </si>
  <si>
    <t>nabavu materijala, rad u radionici, transport do gradilišta,</t>
  </si>
  <si>
    <t>skladištenje materijala i manipulaciju materijalom na gradilištu,</t>
  </si>
  <si>
    <t>svi posredni i neposredni troškovi za rad, materijal, transport, alat i građ. strojeve,</t>
  </si>
  <si>
    <t>naknadu za sva snimanja i kontrolu izmjena,</t>
  </si>
  <si>
    <t>sve potrebne radne skele,</t>
  </si>
  <si>
    <t>popravak loše izvedenih radova,</t>
  </si>
  <si>
    <t>čišćenje po završenom radu</t>
  </si>
  <si>
    <t>svu štetu na svojim ili tuđim radovima učinjenim iz nepažnje ili nestručnosti</t>
  </si>
  <si>
    <t>troškove zaštite pri radu.</t>
  </si>
  <si>
    <t>PREGRADNI ZIDOVI, SPUŠTENI STROPOVI I ZIDNE OBLOGE</t>
  </si>
  <si>
    <t>Suhomontažni radovi</t>
  </si>
  <si>
    <t>Svi materijali koji se se upotrijebiti i ugraditi u zidne obloge, spuštene stropove, pregradne zidove ili suhe estrihe moraju biti iz proizvodnog programa proizvođača sistema za suhu izgradnju kao Knauf, prvoklasne kvalitete , odnosno odgovarati važećim propisima i standardima. Knauf gipskartonske ploče koje se ugrađuju su standardnih dimenzija širine 125 cm,debljine i dužine prema potrebi. Kod ugradbe spojnog i montažnog materijala,ta oblaganja gipskartonskim pločama i obrade spojeva u svemu se treba pridržavati uputa proizvođača. Obratiti pozornost na uskladištenje ploča, uvjete temperature i vlažnosti zraka. Prije početka ugradbe gipskartonske ploče treba unijeti minimalno 24 sata ranije u prostor, kako bi se prilagodile mikroklimatskim uvjetima. Pocinčani čelični lim za profile debljine je 0,6 mm, uz minimalnu kolčinu cinka od 100 g po m² površine profila.</t>
  </si>
  <si>
    <t>Suha žbuka i zidne obloge</t>
  </si>
  <si>
    <t>Pregradni zidovi</t>
  </si>
  <si>
    <t>Spušteni stropovi</t>
  </si>
  <si>
    <t>Obrada spojeva</t>
  </si>
  <si>
    <t>Odbitak otvora</t>
  </si>
  <si>
    <t>Izrada slijepog otvora za dovratnik ili druge prodore do površine od 2,5 m² svjetlog otvora posebno se ne zaračunava,ali se zato ne odbija površina tog otvora.Kod svijetlih otvora ili prolaza većih od 2,5 m² odbijaju se površine otvora ,ali se posebno zaračunava izrada slijepog otvora. Svi radovi obračunavaju se u m² ili mt prema stvarno izvedenim količinama. Cijenom obuhvatiti sav potreban transport ,materijal i rad do konačne propisane gotovosti i prema naputcima i detaljima u uvodnom dijelu sa uključenjem u jediničnu cijenu , brtvljenja na sudarima sa drugim plohama, gletanjem spojeva ploča i neravnina u pločama.</t>
  </si>
  <si>
    <t>Razred vatrootpornosti</t>
  </si>
  <si>
    <t>Statika</t>
  </si>
  <si>
    <t>KERAMIČARSKI I SOBOSLIKARSKO-LIČILAČKI RADOVI</t>
  </si>
  <si>
    <t>neglazirane podne pločice</t>
  </si>
  <si>
    <t>fasadne i podne pločice vučene i prešane</t>
  </si>
  <si>
    <t>fasadne keramičke pločice</t>
  </si>
  <si>
    <t>glazirane podne pločice</t>
  </si>
  <si>
    <t>glazirane zidne pločice</t>
  </si>
  <si>
    <t>cement</t>
  </si>
  <si>
    <t>uzimanje mjera na gradnji, sav potreban materijal uključivo vezni,</t>
  </si>
  <si>
    <t>sav potreban rad uključivo alat i mašine, transportne troškove materijala,</t>
  </si>
  <si>
    <t>dovođenje struje, vode i plina od priključka na gradilištu do mjesta korištenja,</t>
  </si>
  <si>
    <t>davanje traženih uzoraka, zaštitu izvedenih radova,</t>
  </si>
  <si>
    <t>čišćenje izrađenih površina i odvoz otpadaka i šute nakon izvedenih radova,</t>
  </si>
  <si>
    <t>popravak manjih oštećenja i nečistoća na podlozi,</t>
  </si>
  <si>
    <t>popravak štete učinjene nepažnjom pri radu na svojim ili tuđim radovima,</t>
  </si>
  <si>
    <t>keramičku obradu raznih kutija i sl. elektr. instalacije na površinama koje se obrađuju.</t>
  </si>
  <si>
    <t>Ovi opći uvjeti se mijenjaju ili dopunjuju opisom pojedine stavke troškovnika.</t>
  </si>
  <si>
    <t>Sve pločice koje se ugrađuju moraju biti odobrene od Projektanta.</t>
  </si>
  <si>
    <t>SOBOSLIKARSKO-LIČILAČKI RADOVI</t>
  </si>
  <si>
    <t>Tehničko obračunski uvjeti:</t>
  </si>
  <si>
    <t>Sve radove treba izvoditi po izvedbenim nacrtima, opisima radova u troškovniku, te uputama projektanta i nadzornog organa. Sav upotrebljeni materijal treba zadovoljavati postojeće uzance i propise, a posebno:</t>
  </si>
  <si>
    <t>Pravilnik o tehničkim mjerama i uvjetima za završne radove u građevinarstvu,</t>
  </si>
  <si>
    <t>Tehnički uvjeti za izvođenje soboslikarskih -ličilačkih radova.</t>
  </si>
  <si>
    <t>Ukoliko opis neke od vrste dovodi do sumnje u način izvedbe, izvođač treba pravovremeno tražiti objašnjenje od projektanta. U jediničnu cijenu svake vrste radova treba uključiti: osnovni i pomosni materijal, rastur materijala, transport do gradilišta i na gradilištu, trošak za izradu ili oštećenje skele i ostalih pomosnih konstrukcija, trošak održavanja kvalitete izvedenog rada i zaštite dopremljenog materijala na gradilište, uklanjanja nečistoća ili šteta pruzrokovanih vlastitim radom, kao i trošak otpreme materijala. Jedinična cijena prema tome treba obuhvatiti sve troškove za izvedbu jedinične vrste rada prema opisu u troškovniku.</t>
  </si>
  <si>
    <t>Izvedeni rad i upotrebljeni materijal mora u svemu (vrsti, boji i kvaliteti) biti jednak uzorku, što ga odabere projektant od najmanje 5 uzoraka, koje proizvođač izrađuje bez naplate. Materijal za izvedbu soboslikarsko-ličilačkih radova je naveden u stavkama troškovnika. Od primjenjenih se materijala traži da imaju prionjivost za podlogu, po mogućnosti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</si>
  <si>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PODOPOLAGAČKI RADOVI</t>
  </si>
  <si>
    <t>Kod izvedbe podopolagačkih radova u svemu se treba pridržavati tehničkih uvjeta za ovu vrstu radova kao i pravilnika o tehničkim normativima za projektiranje i izvođenje završnih radova u građevinarstvu, pravilniku o tehničkim mjerama za zaštitu od statičkog elektriciteta i zakona o zaštiti od požara. Izvođač treba prije polaganja ispitati horizontalost podloge. Podloga za polaganje podova mora biti suha, očišćena i odmašćena.</t>
  </si>
  <si>
    <t>Materijal za izradu poda mora biti prvoklasan i odgovarati navedenim standardima, tj. mora biti negoriv, visoke otpornosti na mehanička oštećenja, jednostavan za održavanje, antistatičan, mora upijati zvuk i imati dobar koeficijent provodljivosti topline. Ukoliko za neki materijal ne postoje standardi proizvođač je dužan uvjerenjem o kvaliteti potvrditi tražene karakteristike materijala. Svaki proizvod koji služi za oblaganje podova mora imati uvjerenje o kvaliteti za navedene osobine. Ljepila moraju biti takva da se njima postiže čvrsta i trajna veza. Ne smiju štetno utjecati na podlogu, oblogu ni zdravlje ljudi koji s njima rade. Proizvođač je dužan za ljepilo priložiti uvjerenje o kvaliteti kojim se potvrđuje da je ljepolo pogodno i isprobano za određenu vrstu obloge i da mu nije istekao rok upotrebe. Masa za izravnanje neravnina podloge ili za dobivanje neutralnog međusloja (u slučaju da se ljepilo ne podnosi s podlogom) moraju se čvrsto i trajno vezati za podlogu i moraju biti prionljive za ljepila. Ne smiju štetno djelovati na podlogu, ljepilo i podnu oblogu.</t>
  </si>
  <si>
    <t>Podne obloge od PVC bez podloge</t>
  </si>
  <si>
    <t>Podne obloge od PVC s podlogom</t>
  </si>
  <si>
    <t>Podne obloge od vinil azbestnih ploča</t>
  </si>
  <si>
    <t>Podne obloge od tekstila (tkani, iglani, velur)</t>
  </si>
  <si>
    <t>Proizvodi na bazi polimera. Antistatički i provodljivi proizvodi. Metode ispitivanja.</t>
  </si>
  <si>
    <t>Podni pokrivači. Određivanje dimenzionalne stabilnosti podnih pokrivača od plastičnih masa i gume pod djelovanjem topline.</t>
  </si>
  <si>
    <t>Podni pokrivači. Ispitivanje zapaljivosti podnih pokrivača od plastičnih masa i gume.</t>
  </si>
  <si>
    <t>Podni pokrivači. Određivanje korisne debljine gazećeg sloja.</t>
  </si>
  <si>
    <t>Podni pokrivači. Ispitivanje savitljivih podnih pokrivača savijanjrm oko valjka.</t>
  </si>
  <si>
    <t>Podni pokrivači. Određivanje klizavosti.</t>
  </si>
  <si>
    <t>Otpornost na pritisak.</t>
  </si>
  <si>
    <t>Postojanost na svijetlost.</t>
  </si>
  <si>
    <t>Toplinska provodljivost.</t>
  </si>
  <si>
    <t>Za izbor podnih obloga važne su, ovisno o namjeni, slijedeće karakteristike koje je izvođač dužan atestom potvrditi:</t>
  </si>
  <si>
    <t>Kategorizacija materijala</t>
  </si>
  <si>
    <t>Otpornost na klizanje</t>
  </si>
  <si>
    <t>Otpornost prema habanju</t>
  </si>
  <si>
    <t>Čvrstoću na pritisak i savijanje</t>
  </si>
  <si>
    <t>Statičku i dinamičku stabilnost</t>
  </si>
  <si>
    <t>Dimenzionalna stabilnost</t>
  </si>
  <si>
    <t>Otpornost prema vodi i kemikalijama</t>
  </si>
  <si>
    <t>Zvučna zaštita</t>
  </si>
  <si>
    <t>Toplinske karakteristike materijala</t>
  </si>
  <si>
    <t>Savitljivost i otpornost prema savijanju</t>
  </si>
  <si>
    <t>Elektrostatička svojstva</t>
  </si>
  <si>
    <t>Negorivost</t>
  </si>
  <si>
    <t>Zaštita od požara</t>
  </si>
  <si>
    <t>Postojanost prema svjetlosti</t>
  </si>
  <si>
    <t>Ujednačenost površina</t>
  </si>
  <si>
    <t>Protukliznost, otpornost prema starenju itd.</t>
  </si>
  <si>
    <t>Lako održavanje</t>
  </si>
  <si>
    <t>Radovi na polaganju podova mogu se izvoditi nakon što su provjereni svi potrebni uvjeti, kao što su kvalitetne podloge, vlažnost, temperatura u prostorijama, kao i svi ostali uvjeti koje traži izvođač pojedinih radova. Sve radove na polaganju i oblaganju podova treba izvoditi prema uputstvima proizvođača, poštujući propisane uvjete za skladištenje i ugradnju materijala.</t>
  </si>
  <si>
    <t>Jedinična cijena mora sadržavati:</t>
  </si>
  <si>
    <t>sav materijal, alat, mehanizaciju, dopremu materijala na gradilište, te uskladištenje istog,</t>
  </si>
  <si>
    <t>uzimanje izmjera na objektu,</t>
  </si>
  <si>
    <t>sve horizontalne i vertikalne transporte do mjesta montaže,</t>
  </si>
  <si>
    <t>troškove radne snage za kompletan rad,</t>
  </si>
  <si>
    <t>troškove zaštite na radu,</t>
  </si>
  <si>
    <t>troškove atesta,</t>
  </si>
  <si>
    <t>čišćenje nakon završetka radova, s odvozom viška materijala na gradsku deponiju</t>
  </si>
  <si>
    <t>Obračun izvršenih radova vrši se prema jedinici mjera u troškovniku, važećim normama u građevinarstvu, tehničkim uvjetima za pojedine vrste radova i izmjeri na licu mjesta. Kao jedinica uzima se 1 m².</t>
  </si>
  <si>
    <t>Kod ovih radova najvažnije je da se izvođač drži uputa odabranog proizvođača, kako u odnosu na izradu betonske podloge, tako i na nanošenje samonivelirajućeg poda. Jedinična cijena sadrži sve radove: priprema površine, eventualni popravci na podlozi, temeljni premaz (primer), nanošenje mase i završno lakiranje. Boju poda odabire projektant. Opći uvjeti su sastavni dio troškovnika.</t>
  </si>
  <si>
    <t>Sve pločice koje se ugrađuju moraju biti odobrene od projektanta.</t>
  </si>
  <si>
    <t>ASFALTERSKI RADOVI</t>
  </si>
  <si>
    <t>bitumen :</t>
  </si>
  <si>
    <t>točka razmekšanja</t>
  </si>
  <si>
    <t>penetracija</t>
  </si>
  <si>
    <t>duktilnost</t>
  </si>
  <si>
    <t>kameno brašno :</t>
  </si>
  <si>
    <t>granulometrijski sastav</t>
  </si>
  <si>
    <t>udio vlage</t>
  </si>
  <si>
    <t>indeks plastičnosti</t>
  </si>
  <si>
    <t>drobljeni pijesak :</t>
  </si>
  <si>
    <t>modul zrnatosti</t>
  </si>
  <si>
    <t>čistoća</t>
  </si>
  <si>
    <t>kamena sitnež :</t>
  </si>
  <si>
    <t>udio drobljenih zrna</t>
  </si>
  <si>
    <t>upijanje vode</t>
  </si>
  <si>
    <t>otpornost prema drobljenju i habanju</t>
  </si>
  <si>
    <t>Ispitivanje asfaltne mješavine i izvedenog asfaltnog sloja mora biti provedeno u svemu prema Tehničkim uvjetima. Debljina, poprečni pad, položaj te ravnost izvedenog asfaltnog sloja moraju u svemu odgovarati mjerama iz projekta ili zahtjevu nadzornog inženjera. Ako radovi nisu kvalitetni nadzorni organ može obustaviti radove i zahtjevati da se nedostaci poprave na trošak izvođača.</t>
  </si>
  <si>
    <t>Za sve radove treba primjenjivati tehničke propise, građ. norme, a upotrebljeni materijal, koji izvođač dobavlja i ugrađuje, mora odgovarati standardima (HRN ili jednakovrijedno) navedenim u tehničkim propisima i pravilnicima. Izvedba radova treba biti prema nacrtima, općim uvjetima i opisu radova, detaljima i prema pravilima zanata. Eventualna odstupanja treba prethodno dogovoriti s nadzornim inženjerom i projektantom za svaki pojedini slučaj.</t>
  </si>
  <si>
    <t>Skele, podupore i razupore treba također predvidjeti u cjelini. Skele moraju biti u skladu s propisima OZO. Iskopane rovove treba u načelu podupirati ako su dubine preko jednog metra. Osim toga, treba ukalkulirati sve potrebne zaštitne ograde, te rampe i mostove za prijevoz materijala po gradnji.</t>
  </si>
  <si>
    <t>na gradilištu moraju biti poduzete sve OZO mjere prema postojećim propisima.</t>
  </si>
  <si>
    <t>Ukoliko se ne može postići potrebna zbijenost tla pristupa se zamjeni tla kamenim agregatom. Građenje nasipa i posteljice obavlja se prema projektu i u skladu sa normama U.E1.010. I U.E8.010 ili jednakovrijedno. Kontrolu posteljice vršiti na svakih 50 m’ kolnika. Izvedba nosivog sloja od mehanički zbijenog zrnatog kamenog agregata, izvesti prema projektu, a skladu s normom U.E9.022/70 ili jednakovrijedno, te “Opći tehnički uvjeti za za radove na cestama”. Za izvedbu ovog sloja mogu se upotrijebiti gradiva (prirodni šljunak, drobljeni kamen više frakcija), za koje je prethodno dokazano da udovoljavaju zahtijevima glede granulometrije, mehaničkih i kemijskih svojstava. Kontrolna ispitivanja modula stišljivosti i granulometrijskog sastava vršiti svakih 500m² površine Jedinična cijena podrazumjeva, troškove ispitivanja podloge, potrebna razupiranja i radnu skelu, iskope i transport, popravke loše izvedenih dijelova, skupljanje otpadaka i čišćenje radnog prostora. U cijenu su uključeni svi posredni i neposredni troškovi za rad, materijal, transport, alat i građevinske strojeve, uzimanje uzoraka i troškovi ispitivanja.</t>
  </si>
  <si>
    <t>Obračun se vrši po m², m', m³,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 ili jednakovrijedno.</t>
  </si>
  <si>
    <t>Za izradu oplate koristiti daske, gredice i letve od jelove rezane građe, te ploče od vlagootporne glatke šperploče različite debljine. Korištenje građe dozvoljeno je više puta osim na onim dijelovima konstrukcije gdje se izričito traži glatka oplata. Sav materijal potreban za izradu oplate treba pravovremeno dostaviti na gradilište u dovoljnoj količini. Također će se može koristiti i industrijska oplata. U slučaju kada se koristi industrijska oplata za konstrukcije koje se izvode kao vidljivi glatki beton na industrijsku oplatu treba pričvrstiti tanke glatke ploče  radi izbjegavanja otiska spojeva industrijske oplate.</t>
  </si>
  <si>
    <t>Pregled armature i varova sa eventualnim čišćenjem armature i sortiranjem. Sječenje armature na radilištu, transport do gradilišta, te horizontalni i vertikalni transport do mjesta ugradnje ili sječenje armature u centralnom savijalištu. Postavljanje armature točno prema armaturnim nacrtima s podmetanjem podložaka kako bi se osigurala potrebna udaljenost između armature i oplate. Pregled armature od strane izvođača i nadzornog organa prije početka betoniranja. Prilikom transportiranja armature sa centralnog savijališta na gradilište, armatura mora biti vezana i označena po stavkama i pozicijama iz nacrta savijanja armature. Armatura mora biti na gradilištu pregledno deponirana. Prije polaganja, armatura mora biti očišćena od hrđe i nečistoće.</t>
  </si>
  <si>
    <t>Zidarske radove izvesti u svemu prema troškovniku. Ako koja stavka nije izvođaču jasna, mora prije ponude tražiti objašnjenje od projektanta. Eventualne izmjene materijala, te način izvedbe tokom gradnje mora se izvršiti isključivo pismenim dogovorom s Projektantom i Nadzornim organom. Sve više radnje koje neće biti na taj način utvrđene, neće se priznati u obračun. Ukoliko se traži stavkom troškovnika materijal koji nije obuhvaćen propisima, ima se u svemu izvesti prema uputama proizvođača, te garancijom i atestima od za to ovlaštenih ustanova. Sav materijal upotrebljen za zidarske radove mora odgovarati postojećim propisima i standardima.</t>
  </si>
  <si>
    <t>Zidati treba u pravilnom vezu, u potpuno horizontalnim redovima debljine morta-fuge 1 cm. Mort mora odgovarati omjerima po količinama materijala označenim u poziciji N 301,1 prosječnih normi ili jednakovrijedno, a čvrstoća i kvaliteta mora odgovarati propisima HRN-i ili jednakovrijedno. Pijesak mora biti čist bez organskih primjesa. Cement za produžen i cementni mort mora odgovarati propisima HRN-i ili jednakovrijedno. Vapno treba biti dobro gašeno i odležano. Ukoliko se radi s hidratiziranim vapnom obavezno se držati upute proizvođača. Pri zidanju ostaviti sve otvore za kanale, instalacije i sl., a prema projektu. Kod zidova 7 i 12 cm iznad vrata uključiti u jediničnu cijenu zida izradu i montažu armirano betonskih montažnih nadvoja.</t>
  </si>
  <si>
    <t>Sve ugradbe izvesti točno po propisima i na mjestu označenom po projektu, a u vezi opisa pojedine stavke. Kod ugradbe doprozornika uključena je ugradba prozorskih klupčica, kutija za eslinger rolete, kutija za opruge kod esligera, kutija za flos roletu i sl., dakle sve što ide uz doprozornik. Ovo se analogno odnosi i na druge ugradbe. Kod stavaka, gdje je uz ugradbu označena i dobava, istu treba uključiti, a također i eventualnu izradu pojedinih elemenata, koji se izvode na gradilištu i ugrađuju montažno. U cijenu treba uračunati svu zidarsku pripomoć obrtnicima, instalaterima, nošenje izuzetno teških predmeta, pripomoć kod raznih ugradbi, te materijal za ugradbu. Obračun za zidarske radove vrši se prema GN 301 ili jednakovrijedno.</t>
  </si>
  <si>
    <t>poduzimanje mjera po OZO i drugim postojećim propisima.</t>
  </si>
  <si>
    <t>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 Podloga za hidroizolaciju mora biti suha i čvrsta, ravna i bez šupljina na površini, te očišćena od prašine i raznih nečistoća. Svi spojevi izvedeni su potrebnim preklopima min. 10 cm, pažljivo izvesti savijanje, jer se sve manjkavosti i štete nastale lošom izvedbom izolacije snositi izvođač. Ukoliko se traži stavkom troškovnika materijal koji nije obuhvaćen propisima, ima se u svemu izvesti prema uputama proizvođača, te garancijom i atestima za to ovlaštenih ustanova.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</si>
  <si>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Ukoliko se traži stavkom troškovnika materijal koji nije obuhvaćen propisima, ima se u svemu izvesti prema uputama proizvođača, te garancijom i atestima za to ovlaštenih ustanova .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</si>
  <si>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poduzimanje mjera po OZO i drugim postojećim propisima,</t>
  </si>
  <si>
    <t>Ovi opći uvjeti mijenjau se ili nadopunjuju opisom pojedine stavke troškovnika. Prije montaže na gradilištu, izvođač je dužan izgraditi razradu detalja izrade (ugradbe) pridržavajući se pravila dobrog zanata i uvažavajući klimatske uvjete, te dati ih na ovjeru projektantu i nadzoru. Za atestirane detalje proizvođača nije potrebna suglasnost projektanta. Ovo se ne odnosi na posebne detalje koji su projektom već definirani. Zaštita hidroizolacije izvodi se sa polietilenskom čepisastom folija (PCF) , koja služi i kao drenažni sloj težine 500g/m², a prije polaganja hidroizolacije od sintetičkih folija postavlja se geotekstil (GT) težine 500g/m². Svi hidroizolaciono materijali koji se uvoze iz EU pored HRH trebaju zadovoljavati Evropske standarde i prije upotrebe ovih materijala potrebno je ishoditi odobrenje od Projektanta i Nadzornog organa Obračun se vrši prema postojećim normama GN 301,5 ili jednakovrijedno.</t>
  </si>
  <si>
    <t>Termoizolacija se izvodi od materijala koji imaju osobine da slabo provode toplinu (proračunom je određena vrijednost toplinske izolacije). Izvode se prema opisu troškovnika, kvalitetno i prema HRN-a ili jednakovrijednima, te tehničkim propisima za toplinsku i zvučnu izolaciju. Obračun radova vrši se po m² izvedene površine.</t>
  </si>
  <si>
    <t>Parna brana je visokovrijedni izolacijski sloj koji se postavlja ispod toplinske izolacije. Prije polaganja parne brane moraju biti izvedena podnožja u uglovima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bitumenske folije sa ulošcima metalne (aluminijske) folije, a kao sredstvo za ljepljenje je bitumen i bitumenska masa u vrućem stanju. Obračun se vrši prema postojećim normama GN 301,5 ili jednakovrijedno.</t>
  </si>
  <si>
    <t>Materijal i elementi koje izvođač isporučuje i ugrađuje na objektu moraju biti u skladu sa propisima HRN-i ili jednakovrijednima, a oni za koje ne postoje moraju posjedovati ateste od odgovarajućih ustanova da odgovaraju predviđenoj mjeri.</t>
  </si>
  <si>
    <t>Svih ostalih HRN-i ili jednakovrijednih i pravilnika u vezi ispitivanja prozora, vrata i okova.</t>
  </si>
  <si>
    <t>Automatska klizna vrata ugrađuju se u ostakljene stijene u tzv. panik izvedbi ili drugi odgovarajućih, prema opisu pojedine stavke, završne obrade natur eloksiranjem, a vodilice i kompletni mehanizam su upušteni, komplet sa svim potrebnim brtvama, amortizerima vibracija, graničnicima itd.</t>
  </si>
  <si>
    <t>Sve ostakljene stijene trebaju zadovoljiti uvjet o ukupnom prolazu topline propisane projektom</t>
  </si>
  <si>
    <t>Aluminijska izolirana vrata trebaju zadovoljiti uvjet o ukupnom prolazu topline propisane projektom</t>
  </si>
  <si>
    <t>Ustakljenje stolarije i bravarije ima se izvesti od prvoklasnog stakla bez boje i čisto ili ako je u boji da bude u određenoj boji jednoličnog tona, a kvalitete stakla moraju odgovarati hrvatskim normama ili jednakovrijednima i to:</t>
  </si>
  <si>
    <t>ravno prozorsko staklo, vučeno HRN B.E1.011 ili jednakovrijedno</t>
  </si>
  <si>
    <t>ravno livano, brazdasto i ornament staklo HRN B.E1.050  ili jednakovrijedno</t>
  </si>
  <si>
    <t>ravno armirano staklo HRN B.E1.080  ili jednakovrijedno</t>
  </si>
  <si>
    <t>staklarski kitovi HRN H.C6.050  ili jednakovrijedno</t>
  </si>
  <si>
    <t>Gispkartonske ploče kao zidnu oblogu bez potkonstrukcije-suhu žbuku izvesti lijepljenjem ploča ( A,HA,PS,MF ) na suhu,ravnu i čvrstu podlogu odgovarujućim ljepilom ili tankoslojno glet masom. Za veću sigurnost i pouzdanost kod jako upijajućih podloga upotrijebiti temeljni disperzijski premaz od umjetnih smola, a kod glatkih i slaboupijajućih tkao što je beton odgovarajućim temeljni premazom. Zidne obloge s čeličnom potkonstrukcijom izraditi iz UD i CD profila,a prema potrebi u šupljinu postaviti sloj izolacijskog materijala. Dilatacijske spojeve zgrade treba prenijeti na konstrukciju zidnih obloga. Sve profile koji se dodiruju s bočnim zidovima i s podom, odnosno stropom treba prije montaže obložiti samoljepljivom PE trakom odgovarajuće širine,a kod pojačane zvučne zaštite upotrijebiti brtveni kit.</t>
  </si>
  <si>
    <t>Pregradne zidove izraditi iz metalne pocinčane potkonstrukcije,čelični UW i CW profili i gipskartonskih ploča koje se učvršćuju s obje strane metalnih profila jedno; dvo ili troslojno. Dilatacije objekta prenijeti na konstrukciju pregradnih zidova. Visine pregradnih zidova određuju i međusobni razmak CW profila. Na spojeve s podom,stropom i sa zidovima na profile treba nanijeti brtvenu masu ili nalijepiti PE brtvenu traku kako bi se postigla zvučna izolacija. Kod očekivanih progiba stropova većih ili jednakih od 10 mm izraditi klizni spoj prema detalju odabranog proizvođača gipskartonskih pregradnih zidova. Za ugradnju dovratnika koristiti tvrde UA 2 mm profile sa pripadajućim utičnim kutnicima. U šupljinu zida između montiranih ploča ugraditi izolacijski sloj iz kamene ili mineralne vune radi poboljšanja zvučne i toplinske izolacije, te protupožarne zaštite. Ukoliko je tražena vatrootpornost pregranih zidova neizostavno upotrijebiti protupožarne ploče,u svemu prema detaljima odabranog proizvođača gipskartonskih pregradnih zidova. Dijelovi pregradnih zidova iznad spuštenog stropa,koji se ne vide također se obrađuju.</t>
  </si>
  <si>
    <t>Spuštene stropove učvrstiti za nosivi strop direktno kao stropnu oblogu. Potkonstrukcija iz čeličnih pocinčanih UD i CD profila nosivih i montažnih. Dilatacije objekta prenijeti na konstrukciju spuštenog stropa. Kod duljina većih od 10 m ili kod naglih smanjenja presjeka stropnih površina potrebno je izraditi dilatacijski spoj. Učvršćenje i ovješenje spuštenog stropa izvesti prema detaljima odabranog proizvođača gipskartonskih pregradnih zidova i u skladu i dopuštenjem nadzornog inžinjera. Montaži spuštenih stropova pristupiti kada su završeni svi radovi na žbukanju, izradi estriha i sl. Posebnu pozornost obratiti na izradu i brtvljenje spojeva sa zidovima ,u svemu prema detaljima proizvođača. Kod zahtijeva vatrozaštite obvezno upotrijebiti protupožarne ploče odgovarajućeg razreda otpornosti na požar i obratiti pozornost na razmak ovjesa i profila u potkonstrukciji.</t>
  </si>
  <si>
    <t>Ručna obrada spojeva ploča s  glet masom oplemenjenu vezivnim gipsom,standardnom ili impregniranom, ili glet masom s bandažnom trakom. Kod obrade spojeva vodootpornih impregniranih ploča upotrijebiti  odgovarajuću impregniranu glet masu. Spojeve ploča treba ispuniti s odabranim materijalom i pustit da se stvrdne i osuši,višak materijala skinuti gleterom i završno obraditi. Kod dvoslojnog oblaganja obvezno ispuniti spojeve prvog sloja, a spojeve drugog sloja završno obraditi kao i vidljive glave vijaka. Prije premazivanja ili nanošenja završne zidne obloge gipskartonske ploče treba premazati odgovarajućim temeljnim premazom za pojedinu vrstu ploče. Voditi računa oko usklađenosti temeljnog i završnog premaza, odnosno završne obloge. S obradom spojeva početi nakon što je isključena mogućnost promjena dimenzija uslijed promjena temperature i vlage u prostoru, postavljanja estriha ili radova žbukanja. Temperatura prostora u kojem se radi ne smije biti niža od ca. + 10 ° C ,pri tome temperatura objekta ne smije biti niža od ca. + 5° C .</t>
  </si>
  <si>
    <t>Dokaz za postizanje zahtijevanih razreda vatrootpornosti za pregradne zidove, obloge šahte i spuštene stropove osigurava izvođač radova putem certifikata ovlaštene institucije, koje izdaje proizvođač materijala uz ovjerenu Izjavu od nadzornog inžinjera i izvođača radova o propisnoj ugradnji traženih sistema.</t>
  </si>
  <si>
    <t>Sva opločenja zidova, podova i sl. izvesti tamo gdje je to po projektu predviđeno. Izvedba mora zadovoljiti propise HRN U.F2.011 ili jednakovrijedno. Materijali za izradu moraju zadovoljavati odgovarajuće propise i standarde:</t>
  </si>
  <si>
    <t>Sav vezni materijal, ljepila, zaptivni materijal i pomoćna sredstva moraju odgovarati trenutno važećim hrvatskim normama. Ako koja stavka nije izvođaču jasna, mora prije predaje ponude tražiti objašnjenje od projektanta. Eventualne izmjene materijala, te način izvedbe tokom gradnje mora se izvršiti isključivo pismenim putem dogovorom s projektantom i nadzornim organom. Sve više radnje koje neće biti na taj način utvrđene, neće se priznati u obračun. Način izvedbe i ugradbe, preuzimanje i priprema podloge , te način obračuna u svemu prema postojećim normama za izvođenje završnih radova u građevinarstvu TU-IX ili jednakovrijednima.</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</si>
  <si>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neuredne podloge ne može se izvoditi rad dok se podloge ne urede. Predviđa se da se svi stropovi i zidovi koji budu bojeni prethodno obrade  odgovarajućom glet masom  i potpuno zaglade, a zatim da ih se boji disperzivnom bojom za zidove.</t>
  </si>
  <si>
    <t>Betonske površine zidova, stropova, podova, obradit se se prema potrebi odgovarajućom glet masom,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Prilikom izvođenja, utvrđivanja kvalitete izvedbe i obračuna vrijede uvjeti iz knjižice SB "Soboslikarsko-ličilački radovi" izdanje R. Hrvatske.</t>
  </si>
  <si>
    <t>U slučaju pojave neispravnosti na položenom podu, treba se prvo ustanoviti razlog iste, tj. da li je zbog lošeg materijala, loše izrade ili lošeg rukovanja. Po ustanovljenju razloga, podove treba popraviti na račun krivca. Izvođač je dužan dati uzorke na izbor projektantu i to za svaku vrstu poda po 3 različita uzorka. Sve radove izvesti prema detaljnim nacrtima, opisima troškovnika, tehničkim propisima, te uputama Projektanta i Nadzornog inženjera. Izradu podopolagačkih radova mogu izvoditi samo stručno osposobljene osobe, ovlaštene od proizvođača obloge.</t>
  </si>
  <si>
    <t>Sav materijal mora odgovarati hrvatskim ili jednakovrijednim standardima, propisima  i normama.</t>
  </si>
  <si>
    <t>Sav vezni materijal, ljepila, zaptivni materijal i pomosna sredstva trebaju odgovarati trenutno važećim hrvatskim normama. Ako koja stavka nije izvođaču jasna, mora prije predaje ponude tražiti objašnjenje od projektanta. Eventualne izmjene materijala, te način izvedbe tokom gradnje mora se izvršiti isključivo pismenim putem dogovorom s projektantom i nadzornim organom. Sve više radnje koje neće biti na taj način utvrđene, neće se priznati u obračun. Način izvedbe i ugradbe, preuzimanje i priprema podloge , te način obračuna u svemu prema postojećim normama za izvođenje završnih radova u građevinarstvu TU-IX ili jednakovrijednima.</t>
  </si>
  <si>
    <t>Izvođač radova je dužan obavljati (osigurati) tekuću kontrolu bitumeniziranog nosivog sloja  i habajućeg sloja i to kroz kontrolu komponentnih materijala asfaltne mješavine, kao i kontrolu proizvedene asfaltne mješavine te izvedenog asfaltnog sloja. Kontrolno ispitivanje komponentnih materijala asfaltne mješavine treba izvesti u svemu prema Tehničkim uvjetima kako slijedi:</t>
  </si>
  <si>
    <t>Postojeća sjedišta partera i balkona se demontiraju, iznose iz objekta i odvoze na trajnu gradsku deponiju. Stavkom je obuhvaćen sav potreban rad i troškovi deponije. Udaljenost deponija je do 50 km.</t>
  </si>
  <si>
    <t>Postojeće ograde se demontiraju, materijal se iznosi iz objekta i odvozi na trajnu gradsku deponiju. Stavkom je obuhvaćen sav potreban rad i troškovi deponije. Udaljenost deponija je do 50 km.</t>
  </si>
  <si>
    <t>Postojeća bina se demontira, materijal se iznosi iz objekta i odvozi na trajnu gradsku deponiju. Stavkom je obuhvaćen sav potreban rad i troškovi deponije. Udaljenost deponija je do 50 km.</t>
  </si>
  <si>
    <t>Postojeća obloga zidova se demontira, materijal se iznosi iz objekta i odvozi na trajnu gradsku deponiju. Stavkom je obuhvaćen sav potreban rad, radne skele i troškovi deponije. Udaljenost deponija je do 50 km.</t>
  </si>
  <si>
    <t>Postojeći spušteni stropovi se demontiraju, materijal se iznosi iz objekta i odvozi na trajnu gradsku deponiju. Stavkom je obuhvaćen sav potreban rad, radne skele i troškovi deponije. Udaljenost deponija je do 50 km.</t>
  </si>
  <si>
    <t>Postojeći podovi se demontiraju, demontirani materijal se iznosi iz objekta i odvozi na trajnu gradsku deponiju. Stavkom je obuhvaćen sav potreban rad i troškovi deponije. Udaljenost deponija je do 50 km.</t>
  </si>
  <si>
    <t>Postojeći slojevi ravnog krova se demontiraju, demontirani materijal se spušta s objekta i odvozi na trajnu gradsku deponiju. Stavkom je obuhvaćen sav potreban rad i troškovi deponije. Udaljenost deponija je do 50 km.</t>
  </si>
  <si>
    <t>Postojeća nadsvjetla na ravnom krovu se demontiraju, demontirana nadsvjetla se spuštaju s objekta i odvoze na trajnu gradsku deponiju. Stavkom je obuhvaćen sav potreban rad i troškovi deponije. Udaljenost deponija je do 50 km.</t>
  </si>
  <si>
    <t>Postojeći prozori se demontiraju, demontirani prozori se iznose iz objekta i odvoze na trajnu gradsku deponiju. Stavkom je obuhvaćen sav potreban rad, radne skele i troškovi deponije. Udaljenost deponija je do 50 km.</t>
  </si>
  <si>
    <t>Postojeća vrata se demontiraju, demontirana vrata se iznose iz objekta i odvoze na trajnu gradsku deponiju. Stavkom je obuhvaćen sav potreban rad, radne skele i troškovi deponije. Udaljenost deponija je do 50 km.</t>
  </si>
  <si>
    <t>Postojeća poploćenja zajedno sa oblogama se ruše. Srušeni materijal se odvozi na trajnu deponiju. Stavkom je obuhvaćen sav potreban rad, oprema zaštite na radu i takse za deponiju. Udaljenost deponija je do 50 km.</t>
  </si>
  <si>
    <t>Postojeći betonski balkon zajedno sa oblogama i podovima se ruši. Srušeni materijal se iznosi iz objekta i odvozi na trajnu deponiju. Stavkom je obuhvaćen sav potreban rad, radne skele, oprema zaštite na radu i takse za deponiju. Udaljenost deponija je do 50 km.</t>
  </si>
  <si>
    <t>Postojeći pod partera zajedno sa oblogom poda se ruši. Srušeni materijal se iznosi iz objekta i odvozi na trajnu deponiju. Stavkom je obuhvaćen sav potreban rad, oprema zaštite na radu i takse za deponiju. Udaljenost deponija je do 50 km.</t>
  </si>
  <si>
    <t xml:space="preserve">Rušenje betonske konstrukcije zidova predviđenih za rušenje zajedno s oblogom. </t>
  </si>
  <si>
    <t>Postojeći zidovi, zajedno sa oblogoma se ruše, bez oštećivanja konstrukcija koje ostaju. Srušeni materijal se iznosi iz objekta i odvozi na trajnu deponiju. Stavkom je obuhvaćen sav potreban rad, radne skele, oprema zaštite na radu i takse za deponiju. Udaljenost deponija je do 50 km.</t>
  </si>
  <si>
    <t>Postojeći temelji se ruše, bez oštećivanja konstrukcija koje ostaju. Srušeni materijal se iznosi iz objekta i odvozi na trajnu deponiju. Stavkom je obuhvaćen sav potreban rad, oprema zaštite na radu i takse za deponiju. Udaljenost deponija je do 50 km.</t>
  </si>
  <si>
    <t>Postojeća podna ploča, zajedno sa oblogom poda se ruši. Srušeni materijal se iznosi iz objekta i odvozi na trajnu deponiju. Stavkom je obuhvaćen sav potreban rad, oprema zaštite na radu i takse za deponiju. Udaljenost deponija je do 50 km.</t>
  </si>
  <si>
    <t>Postojeća stepeništa, zajedno sa oblogom poda se ruše bez oštećivanja konstrukcija koje ostaju. Srušeni materijal se iznosi iz objekta i odvozi na trajnu deponiju. Stavkom je obuhvaćen sav potreban rad, radne skele, oprema zaštite na radu i takse za deponiju. Udaljenost deponija je do 50 km.</t>
  </si>
  <si>
    <t>Postojeća ploča, zajedno sa oblogom poda se ruši. Srušeni materijal se iznosi iz objekta i odvozi na trajnu deponiju. Stavkom je obuhvaćen sav potreban rad, radne skele, oprema zaštite na radu i takse za deponiju. Udaljenost deponija je do 50 km.</t>
  </si>
  <si>
    <t xml:space="preserve">Iskop se vrši strojno. U jediničnu cijenu uključen iskop i privremeno deponiranje  iskopanog materijala.  U jediničnu cijenu uključena i zaštita pokosa građevne jame, te zaštita građevne jame od podzemnih i oborinskih voda. </t>
  </si>
  <si>
    <t>Iskop se vrši strojno do projektirane dubine za uređenje okoliša. U jediničnu cijenu uključen iskop i privremeno deponiranje  iskopanog materijala.</t>
  </si>
  <si>
    <t>U jediničnu cijenu uključen je utovar sa privremene deponije i odvoz viška materijala na trajnu ili gradsku deponiju. Obuhvaćene su sve takse i troškovi održavanja, kao i konačno uređenje  privremenog deponija. Stavkom je obuhvaćen sav potreban rad, radne skele, oprema zaštite na radu i takse za  gradski deponiju. Udaljenost deponija je do 50 km.</t>
  </si>
  <si>
    <t>Elementi moraju zadovoljit sljedeće  teh. karakteristike prema HRN EN 1338 ili jednakovrijedno i HRN EN 1339 ili jednakovrijedno :</t>
  </si>
  <si>
    <t>- savojna čvrstoća cijepanjem  ≥ 3,6 N/mm2</t>
  </si>
  <si>
    <t>- čvrstoća pri savijanju  razred T ( ≥ 4,0 N/mm2)</t>
  </si>
  <si>
    <t>- otpornost na habanje razred H (≤ 23 mm)</t>
  </si>
  <si>
    <t>- otpornost namraz i sol razred D (gubitak mase ≤ 1,0 kg/ m2)</t>
  </si>
  <si>
    <t>- apsorcija vode razred B (≤ 6%)</t>
  </si>
  <si>
    <t>- debljina habajućeg sloja  ≥ 4,0 mm</t>
  </si>
  <si>
    <t>- dozvoljene razlike u dimenzijama pojedinog elementa +/- 3 mm</t>
  </si>
  <si>
    <t>Na krovu se postavljaju betonske ploče 400/400/40 mm na plastičnim podmetačima. Ploče se postavljaju prema preporuci odabranog proizvođača ploča.</t>
  </si>
  <si>
    <t>Ploče sive boje, debljine d=4 cm su izrađene kao prefabricirani betonskih nearmirani blokovi, izrađeni od dva sloja -nosivog i habajućeg.</t>
  </si>
  <si>
    <t>Rubnjaci svie boje, dimenzija 50 x 8 x 20 cm su  izrađene kao betonskih nearmirani blokovi izrađeni od dva sloja - nosivno i habajućeg, sa zaboljenim jednim rubom. zemljanosuhi beton.</t>
  </si>
  <si>
    <t xml:space="preserve">Polaganje sa minimalnom širinom fuge 5 mm između elemenata. Rubnjaci se postavljaju u temelj od zemljanosuhog betona sa razmakom (spojnicom).  </t>
  </si>
  <si>
    <t>Elementi moraju zadovoljit sljedeće  teh. karakteristike prema HRN EN 1340 ili jednakovrijedno :</t>
  </si>
  <si>
    <t>- savojna čvrstoća cijepanjem  ≥ 3,5 N/mm2</t>
  </si>
  <si>
    <t>- dozvoljene razlike u dimenzijama pojedinog element +/- 1 % u dužini i  +/- 5 %  u ostalim dimenzijama.</t>
  </si>
  <si>
    <t xml:space="preserve">Rubnjake postaviti prema geometriji i niveleti zadanoj projektom.   </t>
  </si>
  <si>
    <t>Nabava, doprema i ugradnja betonskih rubnjaka rubova vanjskog popločanja.</t>
  </si>
  <si>
    <t>Stavkom je obuhvaćen sav rad kao i potrebni dodatni materijal: beton temelja i malter.</t>
  </si>
  <si>
    <t>Postavljanje prema preporukama proizvođača  odabranih rubnjaka.</t>
  </si>
  <si>
    <t>Uključen je sav potreban rad i materijal, kao i pilanje rubnjaka.</t>
  </si>
  <si>
    <t>Stavkom je obuhvaćen  sav rad, pilanje i pijesak posteljice.</t>
  </si>
  <si>
    <t xml:space="preserve">Opločnici sive boje 600/400/80 mm su izrađene kao betonskih nearmirani blokovi izrađeni od dva sloja - nosivno i habajućeg, postavljaju se u sloj pijeska debljine 5 cm. </t>
  </si>
  <si>
    <t>Nabava, doprema i ugradnja betonskih ploča u posteljici od pijeska vanjskog uređenja -  hodne površine oko objekta.</t>
  </si>
  <si>
    <t>Elementi moraju zadovoljit sljedeće  teh. karakteristike prema HRN EN 1338 ili jednakovrijedno :</t>
  </si>
  <si>
    <t xml:space="preserve">Elemente  postaviti prema geometriji i niveleti zadanoj projektom.   </t>
  </si>
  <si>
    <t>Postavljanje prema preporukama proizvođača odabranih ploča.</t>
  </si>
  <si>
    <t>Stavka uključuje:
- izradu cementne krute plivajuće podne konstrukcije - estrih, C20/25, armirane polipropilenskim vlaknima,
- njegu cementne krute plivajuće podne konstrukcije - estrih,
- uklanjanje svih nečistoća nastalih predmetnim radovima, sve spremno za postavu završne podne obloge - keramika ili parket.</t>
  </si>
  <si>
    <t>Stavka uključuje:
- izradu cementne krute plivajuće podne konstrukcije - estrih, C 20/25, armirane polipropilenskim vlaknima,
- njegu cementne krute plivajuće podne konstrukcije - estrih,
- uklanjanje svih nečistoća nastalih predmetnim radovima, sve spremno za postavu završne podne obloge - keramika ili parket.</t>
  </si>
  <si>
    <t>U cijenu uključena priprema podloge, sav potreban rad, materijal i skele.</t>
  </si>
  <si>
    <t>Sve izvesti prema preporukama odabranog proizvođača lijevanog poda.</t>
  </si>
  <si>
    <t>Sve izvesti prema preporukama odabranog proizvođača poliuretanskog poda.</t>
  </si>
  <si>
    <t>Razred gorivosti min A2 fl.</t>
  </si>
  <si>
    <t>Nabava materijala, doprema i izvedba lijevanog poliuretanskog protukliznog poda.</t>
  </si>
  <si>
    <t>Detaljno očistiti površinu podloge, i otprašiti je.
Pod se izvodi kao   samonivelirajući poliuretanski pod protuklizne obrade u RAL tonu 7040.</t>
  </si>
  <si>
    <t>Detaljno očistiti površinu podloge, i otprašiti je. Pod se izvodi kao   samonivelirajući poliuretanski pod protuklizne obrade u RAL tonu 7040.</t>
  </si>
  <si>
    <t>Dobava i ugradba izravnavajućeg sloja  ispod slojeva poda na mjestima predviđenim projektom.</t>
  </si>
  <si>
    <t>Stavka obuhvaća obradu gazišta i čela pojedine stepenice i obradu rubova.</t>
  </si>
  <si>
    <t>Izrada, doprema i ugradnja limenog opšava atike nadozida ravnog krova, razvijene širine 80 cm.</t>
  </si>
  <si>
    <t>Zidovi moraju biti očišćeni od svih ostataka betona, oplate i veznih sredstava oplate, bez neravnina, pripremljeni za gletanje i bojanje s unutarnje strane građevine ili  za postavu termoizolacije. U jediničnu cijenu uključena glatka jednostrana oplata, i popunjavanje rupa "pašajica" cementnim mortom spravljenim s pijeskom i aditivom.</t>
  </si>
  <si>
    <t>Zidovi se izvode uz postojeće zidove kao ojačanje. Potrebno je sve spojeve sa postojećom zidanom i novoprojektiranom konstrukcijom izvesti u skladu sa projektom.  Pripaziti i dodatno obraditi spojeve sa postojećim otvorima.</t>
  </si>
  <si>
    <t>Površine koje se dodatno ne oblažu, obrađuju se intezivnim strojnim zaglađivanjem, sa dodatkom kvarca prilikom zaglađivanja (tkz. obrada helikopterima).</t>
  </si>
  <si>
    <t xml:space="preserve">Detaljno očistiti površinu podloge, i otprašiti je. Izvedba ojačanja greda kompozitnim materijalima karbonskim vlaknima u epoksidnoj smoli. Radovi moraju biti  izvedeni od strane  izvođača atestiran za rad s navedenim materijalom. </t>
  </si>
  <si>
    <t>Završna obrada - ugradnja gres pločica u građevinsko ljepilo.</t>
  </si>
  <si>
    <t xml:space="preserve">Podovi </t>
  </si>
  <si>
    <t xml:space="preserve">Zidovi </t>
  </si>
  <si>
    <t>Stavka podrazumijeva ugradbu sanitarnog silikona na navedenim sudarima. Silikon mora biti visokokvalitetan</t>
  </si>
  <si>
    <t>Veličina dužica i način polaganja prema uputama odabranog proizvođača</t>
  </si>
  <si>
    <t>U cijenu uključeni i lokalni popravci oštećenja fasade.</t>
  </si>
  <si>
    <t>Sitnija zidarska priprema, detaljno čišćenje, impregniranje, gletanje, impregniranje i nanošenje fasadne boje u tonu prema postojećim postojećim fasadnim žbukanim zidovima, minimalno u dva sloja (po potrebi tri), rad i cjelokupan materijal.</t>
  </si>
  <si>
    <t>U cijenu uračunata izrada 3 uzorka od cca 1,0 x 1,0 m za pojedinu boju.</t>
  </si>
  <si>
    <t>Izvođač je dužan izraditi radionički nacrt i statički račun i dati projektantu i nadzornom inžinjeru na odobrenje.</t>
  </si>
  <si>
    <t>Cijenom obuhvatiti sav rad, potreban pričvrsni, spojni zaptivni materijal kao i potrebni dodatni materijal za izradu i montažu.</t>
  </si>
  <si>
    <t>Izvođač je dužan izraditi radionički nacrt i dati projektantu i nadzornom inžinjeru na odobrenje.</t>
  </si>
  <si>
    <t>Jediničnom cijenom obuhvatiti izradu radioničkog nacrta, sav spojni i pričvrsni materijal kao i potreban propisani okov. Mjere obavezno provjeriti na objektu.</t>
  </si>
  <si>
    <t>Stavkom obuhvaćeno i podupiranje postojeće nadstrešnice iznad ulaza za vrijeme proširenja postojećih temelja.</t>
  </si>
  <si>
    <t>Nabava materijala, i žbukanje zidova tankoslojnim mortom za pjenobetonske blokove  za unutarnju primjenu s utisnutom staklenom mrežicom.</t>
  </si>
  <si>
    <t>Izvedba podnog cementne podne glazure na mjestima predviđenim projektom debljine do 3,00 cm.</t>
  </si>
  <si>
    <t xml:space="preserve">-samonivelirajuća masa za izravnavanje betonskih površina do 0,5 cm </t>
  </si>
  <si>
    <t xml:space="preserve">-samonivelirajuća masa za izravnavanje betonskih površina do 2,0 cm </t>
  </si>
  <si>
    <t xml:space="preserve">Podna obloga  se sastoji od podložnog sloja, nosivog sloja, posipa dekorativnih šljokica (čips) i završne obrade mat lakom. </t>
  </si>
  <si>
    <t>Bojanje zidova od gipskartonskih ploča, bez gletanja i ogletanih zidova, poludisperzijskom bojom u tri naliča.</t>
  </si>
  <si>
    <t>Bojanje ogletani stropova, poludisperzijskom bojom u tri naliča.</t>
  </si>
  <si>
    <t>TROŠKOVNIK</t>
  </si>
  <si>
    <t xml:space="preserve">Naručitelj: </t>
  </si>
  <si>
    <t>Demontaža postojećih unutrašnjih i vanjskih doikrilnih vrata.</t>
  </si>
  <si>
    <t>Iskop se vrši prema uputama iz projekta uz obvezno izvedbu osiguranje stabilnosti ostatka građevine.</t>
  </si>
  <si>
    <t xml:space="preserve">U jediničnu cijenu uključen iskop i privremeno deponiranje  iskopanog materijala. U jediničnu cijenu uključena i zaštita pokosa građevne jame, te zaštita građevne jame od podzemnih i oborinskih voda. </t>
  </si>
  <si>
    <t>U jediničnu cijenu uključen iskop i privremeno deponiranje  iskopanog materijala. U jediničnu cijenu uključena i zaštita pokosa građevne jame, te zaštita građevne jame od podzemnih i oborinskih voda.</t>
  </si>
  <si>
    <t xml:space="preserve">Iskop se vrši strojno, nakon što se ojačaju postojeći temelji.  </t>
  </si>
  <si>
    <t>Površina temelja mora biti obrađena "pod fratun", bez neravnina, s točnošću +/-2 mm, očišćena. Gornji rub izvesti u nagibu min 1,5 % od postojećih temelja. Na svakom prekidu betoniranja, prije nastavka ugraditi water-stop traku.</t>
  </si>
  <si>
    <t>Iskop se vrši u više etapa, u kampadama, prema planu poduhvaćanja temelja određenim projektom konstruktivne sanacije.  Postojeće temeljno tlo nakon provedenog iskopa treba dobro nabiti. U pravilu, u okviru jedne etape ne može se potkopati više od 10 % površine postojećih temelja. Sve radove izvoditi s izuzetnom pažnjom uz suglasnost nadzornog inženjera.</t>
  </si>
  <si>
    <t>Površina temelja mora biti obrađena "pod fratun", bez neravnina, s točnošću +/-2 mm, očišćena.  Gornji rub izvesti u nagibu min 1,5 % prema vanjskom rubu. Na svakom eventualnom prekidu betoniranja, prije nastavka ugraditi water-stop traku.</t>
  </si>
  <si>
    <t>Obračun po m² zidanog zida debljine 15,00 cm.</t>
  </si>
  <si>
    <t>Nabava materijala, i žbukanje zidova tankoslojnim mortom za pjenobetonske blokove  za vanjsku primjenu s utisnutom staklenom mrežicom.</t>
  </si>
  <si>
    <t>Obračun po m² izvedenog izravnavajućeg poda.</t>
  </si>
  <si>
    <t>Sve izvesti prema projektu konstrukcije.</t>
  </si>
  <si>
    <t>Izrada pregradnih zidova, između prostorija debljine 7,50 cm. Visina zida do 2,50 m</t>
  </si>
  <si>
    <t>Izrada pregradnih zidova, između prostorija debljine 10,00 cm. Visina do 4,00 m</t>
  </si>
  <si>
    <t>Izrada pregradnih zidova između prostorija debljine 15,00 cm. Visina zida do 6,0 m</t>
  </si>
  <si>
    <t>Izrada protupožarnih obloga šahti instalacionog okna debljine 16,00 cm uključivo nosivu potkonstrukcija od čeličnih sandučastih cijevi za zahtjev EI90. Visina  h=9,00- 10,2 m</t>
  </si>
  <si>
    <t>Izrada pregradnih zidova između dva protupožarna odjeljka debljine 15,00 cm, zahtjev EI90</t>
  </si>
  <si>
    <t xml:space="preserve">Izrada pregradnih zidova između dva protupožarna odjeljka debljine 20,00 cm., zahtjev EI90. Pregrada se izvodi u postojećoj niši AB zida. </t>
  </si>
  <si>
    <t>Dobava, doprema i ugradnja spuštenog stropa od gipskartonskih ploča ugrađene na potkonstrukciju i termoizolacijom kaširanom vunom debljine 12,00 cm. Visina spuštanja 12 / 50 / 75 cm, a visina podgleda do 3,00 m.</t>
  </si>
  <si>
    <t>Obračun po tlocrtnom m² postavljenog spuštenog stropa.</t>
  </si>
  <si>
    <t>Dobava, doprema i ugradnja spuštenog stropa od gipskartonskih ploča ugrađene na potkonstrukciju i termoizolacijom kaširanom vunom debljine 5,00 cm. Visina spuštanja  oko 45 cm, a visina podgleda do 3,00 m</t>
  </si>
  <si>
    <t>Dobava, doprema i ugradnja obloge stropa prema stanovima i prema instalcijskoj etaži stambenog dijela od gipskartonskih ploča ugrađene na potkonstrukciju sa termoizolacijom kaširanom vunom debljine 5,00 cm. Strope se ovješava direktno na postojeću stropnu konstrukciju poštujuću zadanu geometriju.</t>
  </si>
  <si>
    <t xml:space="preserve">Napomena: Na mjestima postavljanje opreme (zvučnici, viseća zavjesa, platno i sl.) potrebno je dodatno ojačati konstrukciju. Mjesta i detalje ojačanja uskladiti sa projektom opreme koji nije dio projektno-tehničke dokumentacije glavnog projekta. </t>
  </si>
  <si>
    <t>U cijenu uračunata i obrada horizontalnih ploha nastalih promjenom geometrije stropa i  izrada otvora za potrebe instalacija.</t>
  </si>
  <si>
    <t>Dobava, doprema i ugradnja obloge stropa dvorane od gipskartonskih ploča sa pojačanim akustičnim svojsvima. Ploče ugrađene na potkonstrukciju koja se ovješava na nosivu čeličnu konstrukciju.</t>
  </si>
  <si>
    <t>Nosiva čelična konstrukcija zaračunata u zasebnoj stavci.</t>
  </si>
  <si>
    <t>Dobava, doprema i ugradnja spuštenog stropa od gipskartonskih ploča ugrađene na potkonstrukciju bez izolacije. Visina spuštanja različita, a visina podgleda do 3,00 m.</t>
  </si>
  <si>
    <t xml:space="preserve">Dobava, dostava i postava sportskog poda  dvorane. </t>
  </si>
  <si>
    <t xml:space="preserve">Na osušenu samonivelirajuću masu se postavljaju, PE folije, dvostupanjski amortizeri sastavljen od EPDM pjene i granula gume (min visine 13,0 mm) ljepljene poliuretanskim ljepilom, na koji se postavlja potkonstrukcija od dvije OSB ploče min širine 7,00 cm, a visine 2 x 12,0 mm, na osnom razmaku od 22,50 cm. </t>
  </si>
  <si>
    <t>Stavkom je obuhvaćen sav potreban materijal svih slojeva i rad.</t>
  </si>
  <si>
    <t>Na njih se postavlja visokokvalitetni parket od drva kanadski javor  standardne sportska klasa II , minmalna visina 20 mm, pričvršćen na nosivu podkonstrukciju sa 50 mm kopčama. Parket   se prije ugradnje mora aklimatizirati na objektu. Poslje postavljanja parketa, izvodi se brušenje i lakiranje gornje cjelokupne površine parketa s osnovnim premazom - lakom (2 puta). Po potrebi izvesi iscrtane linije kao oznake u parteru. Na kraju potrebno lakiranje cijele površine parketa s završnim premazom (lakom) i to u 2 sloja.</t>
  </si>
  <si>
    <t xml:space="preserve">Laminat je u dekoru hrasta sivog tona. Laminat  mora biti predviđen za upotrebu u javnim objektima te imati ojačane rubove za veću otpornost na udarce. Vodootporni tretman koji se nanosi na rubove laminata mora osiguravati zaštitu protiv vlage, sprečavajući bubrenje i krivljenje.
Karakteristike:
Klasa: AC32/AC33;
Dimenzije: duljina elementa veća od 800 mm, širina elementa od oko 300 mm;
Garancija: 25 godina;
vodootpornost: 8 mm;
površina: negrebljiva / otporna na grebanje;
A.B.C. Antibakterijska površina.
</t>
  </si>
  <si>
    <t>Laminat postaviti preko spužvaste podloge sistemom ''utor na pero''.</t>
  </si>
  <si>
    <t xml:space="preserve">Hrastove letvice finalno obrađene brušenjem i lakiranjem učvršćuju se u zidnu konstrukciju. </t>
  </si>
  <si>
    <t>Sokl ljepiti za zidnu konstrukciju jednim od ljepila za parket i čavlati čavlima bez glave.</t>
  </si>
  <si>
    <t>Obrada postojećeg kamenog poda čišćenjem visokotlačnom pumpom sa rotacionim mlazom od prljavštine i tragova vlage.</t>
  </si>
  <si>
    <t>Kameno popločanje se čisti i nakon čišćenja i sušenja impregnira transparentnom impregnaciom. Nanošenje impregnacije prema preporukama proizvođača odabrane impregnacije.</t>
  </si>
  <si>
    <t>Kameni sokl je dimenzija 20/slobodno/1,50 cm i ljepi se za podlogu policementnim ljepilom.</t>
  </si>
  <si>
    <t>Obračun po m izvedene obrade.</t>
  </si>
  <si>
    <t>Obračun po m² postavljenog praga.</t>
  </si>
  <si>
    <t>Obračun po m² postavljene klupčice.</t>
  </si>
  <si>
    <t>Kamenom se popravljaju postojeće oštećene površine podova obloženim kamenom. Izbor kamena prema postojećem kamenu. Stavkom je obuhvaćeni i skidanje oštečenih kamenih ploča. Količina je pretpostavljena kao 20 % ukupne površine popločane kamenom.</t>
  </si>
  <si>
    <t>Kamenom se popravljaju postojeće oštećene površine stepeništa obloženim kamenom. Izbor kamena prema postojećem kamenu. Stavkom je obuhvaćeni i skidanje oštečenih kamenih ploča. Količina je pretpostavljena kao 20 % ukupne gazišta.</t>
  </si>
  <si>
    <t>Kameni pragovi su sa smušanim rubovima, od lokalnog vapnencai, postavljaju se ljepljenje policementnim ljepilom na podlogu.</t>
  </si>
  <si>
    <t>Kamene klupčice su sa smušanim rubovima i izvedenom okapnicom uz vanjski rub, od lokalnog vapnenca i postavljaju se ljepljenje policementnim ljepilom na podlogu.</t>
  </si>
  <si>
    <t>Nabava materijala, izrada i montaža metalne nosive konstrukcije instalacijksih kanala i opreme na stropu dvorane.</t>
  </si>
  <si>
    <t>Dobava materijala, izrada i montaža konstrukcije stropa dvorane. Komplet izvedeno od pocinčanih čeličnih standardnih profila, antikorozivno zaštičenih. Montaža i spajanje elemenata konstrukcije pocinčanim vijcima.</t>
  </si>
  <si>
    <t>Po donjoj plohi i obodu izvodi se obloga gipskartonskim pločama. Ploče i podkonstrukcija potrebna za montažu su zaračunate u zasebnoj stavci.</t>
  </si>
  <si>
    <t>Cijenom obuhvatiti sav rad, potreban pričvrsni, spojni zaptivni materijal kao i potrebni dodatni materijal za izradu i montažu. Radne skele su obuhvaćene cijenom.</t>
  </si>
  <si>
    <t>Nabava materijala, izrada i montaža ojačanja spojenih unutrašnjih prozora.</t>
  </si>
  <si>
    <t>Ojačanje je izvedeno od standardnih čeličnih kvadratnih cijevi 150/150/6 mm i čeličnog lima debljine 6,00 mm. Sve vruće cinčano i bojano lak antracit bojom.</t>
  </si>
  <si>
    <t>Obračun po kg izvedenog ojačanja.</t>
  </si>
  <si>
    <t>Poklopnica atike je izvedena od pocinčanog dekapiranog lima debljine 0,65 mm.</t>
  </si>
  <si>
    <t>Obračun po komadu kompletno ugrađene stijene dovedene do pune funkcionalnosti.</t>
  </si>
  <si>
    <r>
      <t xml:space="preserve">Zvučna izolacija - II Klasa, </t>
    </r>
    <r>
      <rPr>
        <b/>
        <i/>
        <sz val="10"/>
        <rFont val="Arial Narrow"/>
        <family val="2"/>
        <charset val="238"/>
      </rPr>
      <t>Rw min = 32 dB</t>
    </r>
  </si>
  <si>
    <t>Nabava, doprema i ugradnja jednokrilnih vanjskih punih, zaokretnih vrata, dimenzije 70/210 cm, POZ V.1.12.</t>
  </si>
  <si>
    <r>
      <t xml:space="preserve">Zvučna izolacija - II Klasa, </t>
    </r>
    <r>
      <rPr>
        <b/>
        <i/>
        <sz val="10"/>
        <rFont val="Arial Narrow"/>
        <family val="2"/>
        <charset val="238"/>
      </rPr>
      <t>Rw min = 30 dB</t>
    </r>
  </si>
  <si>
    <t>Nabava, doprema i ugradnja dvokrilnih vanjskih punih, zaokretnih vrata na ulazu/izlazu u dvoranu, dimenzije 200/300 cm, POZ V.1.7.</t>
  </si>
  <si>
    <r>
      <t xml:space="preserve">Zvučna izolacija - Specijalna, </t>
    </r>
    <r>
      <rPr>
        <b/>
        <i/>
        <sz val="10"/>
        <rFont val="Arial Narrow"/>
        <family val="2"/>
        <charset val="238"/>
      </rPr>
      <t>Rw min = 42 dB</t>
    </r>
  </si>
  <si>
    <r>
      <t xml:space="preserve">Zvučna izolacija - I. Klasa: </t>
    </r>
    <r>
      <rPr>
        <b/>
        <i/>
        <sz val="10"/>
        <rFont val="Arial Narrow"/>
        <family val="2"/>
        <charset val="238"/>
      </rPr>
      <t>Rw min = 35 dB</t>
    </r>
  </si>
  <si>
    <r>
      <t xml:space="preserve">Zvučna izolacija - II. Klasa: </t>
    </r>
    <r>
      <rPr>
        <b/>
        <i/>
        <sz val="10"/>
        <rFont val="Arial Narrow"/>
        <family val="2"/>
        <charset val="238"/>
      </rPr>
      <t>Rw min = 30 dB</t>
    </r>
  </si>
  <si>
    <t>Izrada i montaža unutrašnjih pregradnih sanitarnih stijenki.</t>
  </si>
  <si>
    <t>Svi elementi su izrađeni od HPL ploča  (visoko prešanih laminat ploča) debljine cca d=13 mm.otporne na udarce, utjecaj vode i kemikalija, otporne na razvijanje gljivica i bakterija i lake ta čišćenje dez­infekcijskim sredstvima.</t>
  </si>
  <si>
    <t>Svi rubovi panela završno obrađeni te sa skošenim rubovima (fasetirano). Finalna obrada panela u tonu RAL 7024.</t>
  </si>
  <si>
    <t xml:space="preserve">Sve stijenke su izdignute za cca 10 cm od podne površine na nogicama i okovu raspoređenima prema tehnologiji proizvođača.Sav okov, profili i spojni materijal i vijci od eloksiranog aluminija ili nehrđajućeg čelika. 
Prednja i bočne linije ojačane i ukručene gornjim profilom prema tehnologiji proizvođača. </t>
  </si>
  <si>
    <t>Obračun po kompletu pregrade dovedene do pune funkcionalnosti.</t>
  </si>
  <si>
    <t>Stavka obuhvaća  sav potreban pričvrsni, spojni i zapitvni materijal, okov i bravu, vješalice, svi radovi i montaža. Obvezno izraditi prema zadatim uvjetima iz projekta i tehnologiji odabranog proizvođača.</t>
  </si>
  <si>
    <t>pregrada složene geometrija s 1 pregradom sa  ugrađenim 3 vrata (dim 275 x 210 cm) i 2 razdjelne pregrade (dim 170 x 210 cm)</t>
  </si>
  <si>
    <t>pregrada složene geometrija s 1 pregradom sa  ugrađenim 1 vrata (dim 110 x 210 cm) i 1 razdjelne pregrade (dim 170-190 x 210 cm)</t>
  </si>
  <si>
    <t>pregrada složene geometrija s 1 pregradom sa  ugrađenim 1 vrata (dim 140 x 210 cm), 1 razdjelne pregrade (dim 160 x 210 cm) i 1 samostalnom pregradom (dim 45x210 cm)</t>
  </si>
  <si>
    <t>Stupovi se izvode uz postojeće zidove kao ojačanje. Potrebno je sve spojeve sa postojećom zidanom i novoprojektiranom konstrukcijom izvesti u skladu sa projektom. Stupovi moraju biti očišćeni od svih ostataka betona, oplate i veznih sredstava oplate, bez neravnina, pripremljeni za gletanje i bojanje. U jediničnu cijenu uključena glatka oplata, i popunjavanje rupa "pašajica" cementnim mortom spravljenim s pijeskom i aditivom.</t>
  </si>
  <si>
    <t>U EDUKACIJSKO_KULTURNI CENTAR TROGIR</t>
  </si>
  <si>
    <t xml:space="preserve">ADAPTACIJA ex. KINO DVORANE </t>
  </si>
  <si>
    <t>Dobava, doprema i ugradnja spuštenog stropa od gipskartonskih ploča ugrađene na potkonstrukciju sa termoizolacijom kaširanom vunom debljine 10,00 cm. Visina spuštanja  55/165 cm, a visina podgleda do do 4,00 m.</t>
  </si>
  <si>
    <t>Sidrenje se izvodi bušenjem rupa dubine 25,00 do 30,00 cm pod kutem 20°. Izbušena rupa se čisti i ugrađuje se sidro Ø 16 ukupne dužine 48,00 cm u epoksidni mort. Sidra se ugrađuju svakih 0,50 m.</t>
  </si>
  <si>
    <t>U cijenu uključen sav potreban rad, materijal i radne skele.</t>
  </si>
  <si>
    <t>Obračun po komadu ugrađenog sidra.</t>
  </si>
  <si>
    <t>Sidrenje se izvodi bušenjem rupa dubine 25,00 do 30,00 cm pod kutem 20°. Izbušena rupa se čisti i ugrađuje se sidro Ø 16 ukupne dužine 90,00 cm u epoksidni mort. Sidra se ugrađuju svakih 0,40 m.</t>
  </si>
  <si>
    <t>Izrada, dizajn i grafička priprema informacijskih i obavijesnih ploča, sa svim potrebnim informacijama vezanim za gradilište u skladu sa hrvatskim pravilnicima i smjernicama EU, s uključenom uslugom prijevoza i montaže istih na prostoru gradilišta.</t>
  </si>
  <si>
    <t>Montaža uključuje postavljanje ploče na lokaciju, betoniranje temelja za stupove informacijskih ploča kao i ugradnju čeličnih stupova u temelje.</t>
  </si>
  <si>
    <t>Izradu teksta treba izvršiti tehnikom tiska s kvalitetnim bojama otpornim na atmosferske utjecaje.</t>
  </si>
  <si>
    <t>Obračun po komadu.</t>
  </si>
  <si>
    <t>Privremena informacijska ploča dimenzija 70/100 cm.</t>
  </si>
  <si>
    <t>Izrada, dizajn i grafička priprema table od bijelog pleksiglasa minimalne debljine d=5,00 mm, kao trajne informacije o EU financiranju u skladu sa preporukama o označavanju EU, s uključenom uslugom prijevoza i montaže istih na prostoru gradilišta (uz ulazna vrata)</t>
  </si>
  <si>
    <t>Montaža uključuje postavljanje ploče na lokaciju to jest adekvatno fiksiranje i izvedbu svih spojeva s objektom vodonepropusnim i otpornim na utjecaj atmosferilija.</t>
  </si>
  <si>
    <t>Trajna ploča dimenzije 50/70 cm</t>
  </si>
  <si>
    <t>Demontaža postojećih vanjskih fiksnih žaluzina.</t>
  </si>
  <si>
    <t>Postojeće vanjske limene fiksne žaluzine se demontiraju, demontirane žaluzine se iznose iz objekta i odvoze na trajnu gradsku deponiju. Stavkom je obuhvaćen sav potreban rad, radne skele i troškovi deponije. Udaljenost deponija je do 50 km.</t>
  </si>
  <si>
    <t>Obračun po komadu demontirane žaluzine.</t>
  </si>
  <si>
    <t>Žaluzina dimenzije 40/40 cm.</t>
  </si>
  <si>
    <t>Žaluzina dimenzije 60/60 cm.</t>
  </si>
  <si>
    <t>Žaluzina dimenzije 405/75 cm.</t>
  </si>
  <si>
    <t>Demontaža postojećih vanjskih kutija za plakate.</t>
  </si>
  <si>
    <t>Postojeće vanjske kutije za plakatiranje se demontiraju, demontirane kutije se iznose iz objekta i odvoze na trajnu gradsku deponiju. Stavkom je obuhvaćen sav potreban rad, radne skele i troškovi deponije. Udaljenost deponija je do 50 km.</t>
  </si>
  <si>
    <t>Obračun po komadu demontirane kutije za plakate.</t>
  </si>
  <si>
    <t>Kutija za plakate dimenzije 180/260 cm.</t>
  </si>
  <si>
    <t>Pripomoć pri izmještanju inventara iz prostora a (projektori, uređaji i si.)</t>
  </si>
  <si>
    <t>Demontaža postojeće unutrašnje ograde stepeništa, obnova i ponovna montaža.</t>
  </si>
  <si>
    <t>Elementi postojeće ograde koji se mogu demontirati, demontiraju se i obnavljaju u radioni (brušenje i lakiranje, odnosno bojanje), te se ponovo montiraju. Ugrađeni djelovi se obnavljaju na licu mjesta.</t>
  </si>
  <si>
    <t>Cijenom obuhvatiti sav rad, materijal kao i potrebni dodatni materijal za izradu i montažu.</t>
  </si>
  <si>
    <t>Obračun po m izvedene obnove ograde.</t>
  </si>
  <si>
    <t>Cijenom obuhvatiti sav potreban pričvrsni, spojni zaptivni materijal. Sve izvesti u skladu sa detaljem i shemama iz izvedbenog projekta, te dogovorima i odobrenjima glavnog projektanta.</t>
  </si>
  <si>
    <t>Nabava materijala, izrada i montaža  protukišne rešetke žaluzine ventilacije na fasadi (zamjena za demontirane postojeće).</t>
  </si>
  <si>
    <t xml:space="preserve">Dobava materijala, izrada i montaža protukišne rešetke ozračenja, komplet izvedene od pocinčanih čeličnih Z profila. </t>
  </si>
  <si>
    <t>Obračun po komadu  izvedene žaluzine.</t>
  </si>
  <si>
    <t>Nabava materijala, izrada i montaža kutije za plakate (zamjena za demontirane postojeće).</t>
  </si>
  <si>
    <t xml:space="preserve">Dobava materijala, izrada i montaža kutije za plakate, izvedene od aluminijskih profila i aluminijskog lima bojanog plastifikacijom. Ostakljenje se izvodi lameliranim staklom debljine 2*3 mm. </t>
  </si>
  <si>
    <t>Cijenom obuhvatiti sav potreban pričvrsni, spojni zaptivni materijal, okovima i bravom sa ključem za vanjsku upotrebu. Sve izvesti u skladu sa detaljem i shemama iz izvedbenog projekta, te dogovorima i odobrenjima glavnog projektanta.</t>
  </si>
  <si>
    <t>Obračun po komadu  izvedene kutije za plakate.</t>
  </si>
  <si>
    <t>A.</t>
  </si>
  <si>
    <t>B.</t>
  </si>
  <si>
    <t>OBRTNIČKI RADOVI</t>
  </si>
  <si>
    <t>REKAPITULACIJA</t>
  </si>
  <si>
    <t>GRAĐEVINSKO OBRTNIČKI RADOVI</t>
  </si>
  <si>
    <t>,</t>
  </si>
  <si>
    <t>Br.</t>
  </si>
  <si>
    <t>Opis rada</t>
  </si>
  <si>
    <t>Jed. mj.</t>
  </si>
  <si>
    <t>Cijena</t>
  </si>
  <si>
    <t>komp.</t>
  </si>
  <si>
    <r>
      <t>ISKOP ROVA ZA CIJEVI VODOVODA I KANALIZACIJE I ISKOPI ZA FEKALNA OKNA
Iskop rova za cijevi vodovoda i kanalizacije i iskop za fekalna okna, prema nacrtima u projektu. Iskop se obavlja nakon pripreme terena (iskopi za sanaciju temelja i sl.).</t>
    </r>
    <r>
      <rPr>
        <i/>
        <sz val="8"/>
        <rFont val="Arial"/>
        <family val="2"/>
        <charset val="238"/>
      </rPr>
      <t xml:space="preserve"> Iskop se izvodi ručno, eventualno strojno. Procjena je da će se 25% iskopanog materijala morati odvesti na deponiju, a 75% se može koristiti za zatrpavanje nakon postavljanja cijevi. </t>
    </r>
    <r>
      <rPr>
        <i/>
        <sz val="8"/>
        <rFont val="Arial"/>
        <family val="2"/>
      </rPr>
      <t>Materijal koji će se koristiti za zatrpavanje, treba deponirati uz iskop ili na privremenu deponiju na gradilištu, gdje će se izvršiti usitnjavanje drobljenjem. U jediničnu cijenu je uračunato i ručno otkopavanje oko eventualnih podzemnih instalacija i crpljenje podzemne vode. Obračun po kubičnom metru sraslog tla.</t>
    </r>
    <r>
      <rPr>
        <i/>
        <sz val="8"/>
        <color rgb="FF00B050"/>
        <rFont val="Arial"/>
        <family val="2"/>
        <charset val="238"/>
      </rPr>
      <t/>
    </r>
  </si>
  <si>
    <t>Iskop u materijalu "A" kategorije (10 %).</t>
  </si>
  <si>
    <r>
      <t>m</t>
    </r>
    <r>
      <rPr>
        <i/>
        <vertAlign val="superscript"/>
        <sz val="8"/>
        <rFont val="Arial"/>
        <family val="2"/>
      </rPr>
      <t>3</t>
    </r>
  </si>
  <si>
    <t>Iskop u materijalu "B" kategorije (70 %).</t>
  </si>
  <si>
    <t>Iskop u materijalu "C" kategorije (20 %).</t>
  </si>
  <si>
    <t>ODVOZ NA DEPONIJU
Odvoz viška materijala iz iskopa na deponiju. Obračun po kubičnom metru sraslog materijala. U cijenu uključiti utovar, prijevoz, istovar na deponiji i troškove deponije.</t>
  </si>
  <si>
    <t>ISPUNJAVANJE PREOSTALOG ROVA MATERIJALOM IZ ISKOPA
Izrada gornjeg dijela zasipa u rovu i zasipa oko okana od drobljenog materijala veličine zrna do 32 (mm). Zasip se izvodi iznad visine od 30 cm iznad tjemena cijevi.
Ovaj rad se izvodi u slojevima debljine 25-30 cm, uz nabijanje vibronabijačima ili valjcima, do razina definiranih projektom. 
Traži se modul stišljivosti od 80 (MPa).
Rad obuhvaća dobavu, dopremu i ugradnju materijala, te propisanu kontrolu kvalitete, kao i sav pomoćni materijal i rad potreban za dovršenje ovog posla.
Jedinica mjere je m3 ugrađenog materijala u konačnom stanju.</t>
  </si>
  <si>
    <t>IZRADA PODBETONA ZA VODOVODNA OKNA
Izrada podbetona, debljine 8-10 cm, betonom C12/16.
Rad uključuje izradu kompletnih betonskih radova. Beton je nearmiran.  Ovaj rad obuhvaća nabavu, dopremu i ugradnju betona s točnošću od 2 cm. 
U jediničnu cijenu je uključen sav rad, materijal i oprema opisana u ovoj točci. Obračun po m3 ugrađenog betona.</t>
  </si>
  <si>
    <t>IZRADA KANALIZACIJSKIH OKANA
Izrada kanalizacijskih okana betonom C30/37 prema nacrtima u projektu.
Beton je armiran mrežastom armaturom. Ovaj rad obuhvaća nabavu, dopremu i ugradnju betona s točnošću od 1 cm. Obavezno je njegovanje betona 7 dana.  
U jediničnu cijenu je uključen sav rad, materijal i oprema opisana u ovoj točci, kao i postavljanje oplate te kontrola kvalitete. Obračun po m3 ugrađenog betona s armaturom i oplatom.</t>
  </si>
  <si>
    <t>RADOVI RUŠENJA I DEMONTAŽE</t>
  </si>
  <si>
    <t>DEMONTAŽA SANITARNIH PREDMETA
Pažljiva demontaža postojećih sanitarinih predmeta i postojeće sanitarne galanterije skupa sa sanitarnom armaturom (slavine i sl.) i sifonima, iznošenje van objekta i zapisnička predaja investitoru.</t>
  </si>
  <si>
    <t>- WC školjka</t>
  </si>
  <si>
    <t>- umivaonik</t>
  </si>
  <si>
    <t>- pisoar, zidni</t>
  </si>
  <si>
    <t>- držač za tekući sapun</t>
  </si>
  <si>
    <t>- držač rolo papira</t>
  </si>
  <si>
    <t>- držač ručnika</t>
  </si>
  <si>
    <t>- ogledala</t>
  </si>
  <si>
    <t>DEMONTAŽA POSTOJEĆIH INSTALACIJA
Instalaterska pripomoć pri demontaži unutarnjih čeličnih cijevi vodovodne i hidrantske instalacije s ventilima, prirubnicama, spojnim i pričvrsnim materijalom i potrebnim rezanjima. Obračun po kompletno izvršenom poslu.</t>
  </si>
  <si>
    <t>komplet</t>
  </si>
  <si>
    <t>DEMONTAŽA POSTOJEĆIH HIDRANTSKIH ORMARIĆA
Pažljiva demontaža zidnog protupožarnog hidranta s ormarićem i opremom. Obračun po kom demontiranog hidranta, sortiranje unutar objekta, te zapisnička predaja investitoru.</t>
  </si>
  <si>
    <t>KANALIZACIJSKA MREŽA</t>
  </si>
  <si>
    <t xml:space="preserve">KANALIZACIJSKI RAZVOD NA KATOVIMA
Nabava, doprema i postavljanje niskošumnih PP razvodnih cijevi u sanitarnim prostorima i kanalizacijske vertikalama. Za ove cijevi traži se razina buke 20 dB ili manja. Obračun po m' ispravno postavljene cijevi i cijevnica do potpune funkcionalnosti mreže. </t>
  </si>
  <si>
    <r>
      <t xml:space="preserve">Cijevi </t>
    </r>
    <r>
      <rPr>
        <i/>
        <sz val="8"/>
        <rFont val="Arial"/>
        <family val="2"/>
        <charset val="238"/>
      </rPr>
      <t>Ø50</t>
    </r>
  </si>
  <si>
    <t>m'</t>
  </si>
  <si>
    <r>
      <t xml:space="preserve">Cijevi </t>
    </r>
    <r>
      <rPr>
        <i/>
        <sz val="8"/>
        <rFont val="Arial"/>
        <family val="2"/>
        <charset val="238"/>
      </rPr>
      <t>Ø70</t>
    </r>
  </si>
  <si>
    <r>
      <t xml:space="preserve">Cijevi </t>
    </r>
    <r>
      <rPr>
        <i/>
        <sz val="8"/>
        <rFont val="Arial"/>
        <family val="2"/>
        <charset val="238"/>
      </rPr>
      <t>Ø110</t>
    </r>
  </si>
  <si>
    <t>Račva R 45 ili R 87.3 50/50</t>
  </si>
  <si>
    <t>Koljeno K 45 ili K 87.3 50/50</t>
  </si>
  <si>
    <t>Račva R 45 ili R 87.3 110/50 ili 110/110</t>
  </si>
  <si>
    <t>Koljeno K 45 ili K 87.3 110/110</t>
  </si>
  <si>
    <t>Račva R 45 ili R 87.3 70/70</t>
  </si>
  <si>
    <t>Koljeno K 45 ili K 87.3 70/70</t>
  </si>
  <si>
    <t>Redukcije na cijev do 110</t>
  </si>
  <si>
    <t>Redukcija Red 110/150</t>
  </si>
  <si>
    <t>Račva R 45 ili R 87.3 250/110</t>
  </si>
  <si>
    <t>Automatski odzračni ventil 70</t>
  </si>
  <si>
    <t>Automatski odzračni ventil 110</t>
  </si>
  <si>
    <t>Revizije</t>
  </si>
  <si>
    <t xml:space="preserve">TEMELJNI KANALIZACIJSKI RAZVOD
Nabava, doprema i postavljanje niskošumnih PP cijevi u podu ispod podne ploče. Za ove cijevi traži se razina buke 31 dB ili manja. U cijenu uključiti i spajanje na kanalizacijska okna. Obračun po m' ispravno postavljene cijevi i cijevnica do potpune funkcionalnosti mreže. </t>
  </si>
  <si>
    <r>
      <t xml:space="preserve">Cijevi </t>
    </r>
    <r>
      <rPr>
        <i/>
        <sz val="8"/>
        <rFont val="Arial"/>
        <family val="2"/>
        <charset val="238"/>
      </rPr>
      <t>Ø150</t>
    </r>
  </si>
  <si>
    <t>Koljeno K 110/110</t>
  </si>
  <si>
    <t>Koljeno K 150/150</t>
  </si>
  <si>
    <t>SITNI POTROŠNI MATERIJAL
Sitni potrošni materijal za postavljanje kanalizacijske instalacije - spojnice, brtve, obujmice i sl.</t>
  </si>
  <si>
    <t xml:space="preserve">PROTUPOŽARNE OBUJMICE
Dobava, nabava i ugradnja protupožarnih obujmica na prolazima kanalizacije kroz požarne sektore.
Jedinica mjere je komad ispravno ugrađene obujmice. </t>
  </si>
  <si>
    <r>
      <t xml:space="preserve">Obujmica </t>
    </r>
    <r>
      <rPr>
        <i/>
        <sz val="8"/>
        <rFont val="Arial"/>
        <family val="2"/>
        <charset val="238"/>
      </rPr>
      <t>Ø70</t>
    </r>
  </si>
  <si>
    <r>
      <t xml:space="preserve">Obujmica </t>
    </r>
    <r>
      <rPr>
        <i/>
        <sz val="8"/>
        <rFont val="Arial"/>
        <family val="2"/>
        <charset val="238"/>
      </rPr>
      <t>Ø110</t>
    </r>
  </si>
  <si>
    <t>REKONSTRUKCIJA STANSKE KANALIZACIJSKE MREŽE</t>
  </si>
  <si>
    <r>
      <t xml:space="preserve">Cijevi </t>
    </r>
    <r>
      <rPr>
        <i/>
        <sz val="8"/>
        <rFont val="Arial"/>
        <family val="2"/>
        <charset val="238"/>
      </rPr>
      <t>Ø200</t>
    </r>
  </si>
  <si>
    <r>
      <t xml:space="preserve">Cijevi </t>
    </r>
    <r>
      <rPr>
        <i/>
        <sz val="8"/>
        <rFont val="Arial"/>
        <family val="2"/>
        <charset val="238"/>
      </rPr>
      <t>Ø250</t>
    </r>
  </si>
  <si>
    <t>Račva R 45 ili R 87.3 150/110</t>
  </si>
  <si>
    <t>Račva R 45 ili R 87.3 200/110</t>
  </si>
  <si>
    <t>VODOVODNA MREŽA - SANITARNA VODA</t>
  </si>
  <si>
    <t>VODOMJER
Postavljanje vodomjera i potrebnih zatvarača na vodomjeru. Predviđen je horizontalni vodomjer, Ø40 mm, sa dva zatvarača od kojih jedan ima ispusnicu.  Minimalno očitavanje 0,05 l, a maksimalni protok do 8 m3/h. Maksimalni dozvoljeni tlak 16 bara. U cijenu uključiti nabavu, dobavu, postavljanje i sve ostale radnje potrebne do potpune funkcionalnosti vodomjera. Obračun po kompletno dovršenom poslu.</t>
  </si>
  <si>
    <t xml:space="preserve">PP CIJEVI ZA HLADNU VODU
Polipropilenske cijevi PP-R za hladnu vodu (S5 – SDR 11, PN 10)
Dobava, doprema i ugradnja Polipropilenskih cijevi za razvod hladne sanitarne vode po zgradi (cijev do vodomjera obrađena je kor razvoda po terenu). 
Spajanje vodovodnih cijevi vršiti postupkom sučeonog, polifuzijskog ili elektrofuzijskog zavarivanja, a sve prema uputama proizvođača.
Vidljivo vođeni cjevovodi i cjevovodi u instalacijskim oknima, priključuju se na zidove ili nosače putem termoizolirajući gumene obujmice, da bi se zaštitila toplinska izolacija, spriječilo orošavanje i ublažili mogući šumovi.
Rad uključuje sve potrebne fazonske komade i sav pomoćni rad i materijal potreban za postavljanje ovih cijevi, kao i kontrolu kvalitete sve do potpune funkcionalnosti vodovodne mreže.
Jedinica mjere je m' ugrađene cijevi sa svim potrebnim fitinzima. </t>
  </si>
  <si>
    <t>Cijevi Ø20 (3/4")</t>
  </si>
  <si>
    <t>Cijevi Ø25 (1")</t>
  </si>
  <si>
    <t>Cijevi Ø32 (5/4")</t>
  </si>
  <si>
    <t>Cijevi Ø40 (1 1/2")</t>
  </si>
  <si>
    <t xml:space="preserve">PP CIJEVI ZA TOPLU VODU
Polipropilenske cijevi PP-R za toplu vodu (S2,5 – SDR 6, PN20)
Dobava, doprema i ugradnja Polipropilenskih cijevi za razvod tople sanitarne vode po zgradi 
Spajanje vodovodnih cijevi vršiti postupkom sučeonog, polifuzijskog ili elektrofuzijskog zavarivanja, a sve prema uputama proizvođača.
Vidljivo vođeni cjevovodi i cjevovodi u instalacijskim oknima, priključuju se na zidove ili nosače putem termoizolirajući gumene obujmice, da bi se zaštitila toplinska izolacija, spriječilo orošavanje i ublažili mogući šumovi.
Rad uključuje sve potrebne fazonske komade i sav pomoćni rad i materijal potreban za postavljanje ovih cijevi, kao i kontrolu kvalitete sve do potpune funkcionalnosti vodovodne mreže.
Jedinica mjere je m' ugrađene cijevi sa svim potrebnim fitinzima. </t>
  </si>
  <si>
    <t xml:space="preserve">VENTILI
Dobava, doprema i ugradnja slobodnoprotočnog PP-R kuglastog ventila.
Rad uključuje sav rad i materijal potreban za postavljanje ventila, kao i kontrolu kvalitete sve do potpune funkcionalnosti vodovodne mreže.
Jedinica mjere je komad ispravno ugrađenog ventila. </t>
  </si>
  <si>
    <t>Ventil Ø20 (3/4")</t>
  </si>
  <si>
    <t>Ventil Ø25 (1")</t>
  </si>
  <si>
    <t>Ventil Ø32 (5/4")</t>
  </si>
  <si>
    <t>VODOVODNA MREŽA - POŽARNA VODA</t>
  </si>
  <si>
    <t>VODOMJER
Postavljanje vodomjera i potrebnih zatvarača na vodomjeru. Predviđen je horizontalni vodomjer, Ø80 mm, sa dva zatvarača od kojih jedan ima ispusnicu.  U cijenu uključiti nabavu, dobavu, postavljanje i sve ostale radnje potrebne do potpune funkcionalnosti vodomjera. Obračun po kompletno dovršenom poslu.</t>
  </si>
  <si>
    <t xml:space="preserve">ČELIČNE POCINČANE CIJEVI
Dobava, doprema i ugradnja čeličnih pocinčanih cijevi za razvod požarne vode po zgradi. 
Rad uključuje sve potrebne fazonske komade i sav pomoćni rad i materijal potreban za postavljanje ovih cijevi, kao i kontrolu kvalitete sve do potpune funkcionalnosti hidrantske mreže.
Jedinica mjere je m' ugrađene cijevi sa svim potrebnim fitinzima. </t>
  </si>
  <si>
    <t>Cijevi Ø80</t>
  </si>
  <si>
    <t>Cijevi Ø50</t>
  </si>
  <si>
    <t xml:space="preserve">HIDRANTSKI ORMARIĆI
Nabava, doprema i montaža zidnog protupožarnogi hidranta 50 mm u limenoj kutiji iz inoxa, dim. 50x50x14 cm s 15 m gumiranog crijeva i univerzalnom mlaznicom, za podžbuknu ugradnju. Prednja strana hidranta su puna limena vrata iz inoxa. </t>
  </si>
  <si>
    <t>OPREMA SANITARNIH PROSTORA</t>
  </si>
  <si>
    <t>WC ŠKOLJKA
Nabava, doprema i postavljanje zahodske školjke s ugradbenim vodokotlićem, tipkom za vodokotlić i daskom.  Zahodska školjka od keramike I klase, bijele boje.  Školjka se monitra konzolno na zid  sa ispustom u zid.  Daska odgovarajuća WC školjci bijele boje od tvrde plastike sa sporospuštajućim mehanizmom (soft-close). Niskošumni vodokotlić sa konstrukcijom za zidnu ugradnju. Tipkalom sa dvokoličinksim tipkama za aktiviranje ispiranja. U cijenu uključiti sav potrebni pričvrsni i montažni materijal potreban na spajanje vodokotlića na vodovodnu mrežu i sve ostale radnje i materijal potrebni za ispravno funkcioniranje WC školjke. Obračun po ispravno postavljenoj školjci do potpune funkcionalnosti.</t>
  </si>
  <si>
    <t>UMIVAONIK
Nabava, doprema i postavljanje sanitarnog umivaonika sa pripadajućom baterijom za toplu i hladnu vodu, te odvodnim sifonom i pomoćnim i pričvrsnim materijalom. 
Umivaonici standardne izvedbe, keramički, bijele boje, nazivne dimenzije 56 cm. U cijenu uključiti postavljanje umivaonika na zid, spajanje na vodovodnu i kanalizacijsku mrežu (niklovani sifon s brtvama) i sve ostale radnje potrebne za ispravno funkcioniranje opreme. U cijenu također uključiti jednoručnu slavinu prema funkcionalnom zahtjevu, sifon u kompletu sa priborom za montažu i dva priključna crijeva 3/8"x35cm, i kutne ventile, 2 kom. Obračun po ispravno postavljenom umivaoniku do potpune funkcionalnosti.</t>
  </si>
  <si>
    <t>PISOAR
Dobava i montaža zidnog pisoara, keramički I klase, sa stražnjim dovodom vode, komplet sa sifonom. Načelne dimenizije: (Š x V x D): 300 x 500 x 250 mm. Pisoar predviđen sa  samozatvarajućom ugradbenom slavinom za pisoar. U cijenu uključiti dobavu i montažu instalacijskog elementa, samonosiv za ugradnju u suhomontažnu zidnu ili predzidnu konstrukciju obloženu gipskartonskim pločama, vijcima za učvršćenje keramike i svim potrebnim pričvrsnim priborom i spojnim materijalom. 
Obračun po ispravno postavljenom pisoaru do potpune funkcionalnosti.</t>
  </si>
  <si>
    <t>BOJLER
Nabava, doprema i postavljanje akumulacijskog bojlera, kapaciteta 10 l, ispod umivaonika. U cijenu uključiti svu potrebnu opremu za spajanje bojlera na vodovodnu mrežu. Obračun po ispravno postavljenom bojleru do potpune funkcionalnosti.</t>
  </si>
  <si>
    <t>BOJLER
Nabava, doprema i postavljanje akumulacijskog bojlera, kapaciteta 20 l, ispod sudopera u kafiću. U cijenu uključiti svu potrebnu opremu za spajanje bojlera na vodovodnu mrežu. Obračun po ispravno postavljenom bojleru do potpune funkcionalnosti.</t>
  </si>
  <si>
    <t>SANITARNA OPREMA
Nabava, doprema i postavljanje sitne sanitarne opreme za WC. U cijenu uključiti postavljanje opreme na zid i sve ostale radnje potrebne za ispravno funkcioniranje opreme. Obračun po ispravno postavljenom komadu do potpune funkcionalnosti.</t>
  </si>
  <si>
    <t>Posuda za tekući sapun</t>
  </si>
  <si>
    <t>Nosači papirnatih ručnika</t>
  </si>
  <si>
    <t>Nosač toaletnog papira</t>
  </si>
  <si>
    <t>Ogledalo nad umivaonikom, dim. 80x115 cm</t>
  </si>
  <si>
    <t>REKONSTRUKCIJA OBORINSKE KANALIZACIJE</t>
  </si>
  <si>
    <t xml:space="preserve">Izmjena postojećih oborinskih vertikala novima. Nove vertikale se izvode od aluminijskih cijevi od eloksiranog aluminija, dimenzija Ø100. Pri dnu se postavljaju čelične pocinčane cijevi, istog profila, do visine 1.5 m od kote uređenog terena. Ispust se zadržava postojeći.
Rad uključuje sve potrebne fazonske komade i sav pomoćni rad i materijal potreban za postavljanje ovih cijevi, kao i kontrolu kvalitete sve do potpune funkcionalnosti vodovodne mreže.
Jedinica mjere je m' ugrađene cijevi sa svim potrebnim spajanjima i učvršćenjima. </t>
  </si>
  <si>
    <t>Čelične cijevi Ø100</t>
  </si>
  <si>
    <t>Aluminijske cijevi Ø100</t>
  </si>
  <si>
    <t>PROTUPOŽARNI APARATI</t>
  </si>
  <si>
    <t>OSTALI RADOVI</t>
  </si>
  <si>
    <t>Sitni radovi štemanja i krpanja kod postavljanja vodovodne i kanalizacijske mreže.</t>
  </si>
  <si>
    <t>UKUPNO</t>
  </si>
  <si>
    <t>VODOVOD I KANALIZACIJA</t>
  </si>
  <si>
    <t>DEMONTAŽNI RADOVI GRIJANJA, HLAĐENJA I VENTILACIJE</t>
  </si>
  <si>
    <t>Demontaža postojećih aksijalnih ventilatora na istočnom i zapadnom zidu dvorane zajedno sa kompletnim ovjesnim i pričvrsnim materijalom te ožičenjem. Stavka obuhvaća zbrinjavanje demontiranog materijala od gradilišta do građevinske deponije registrirane za zbrinjavanje takve vrste otpada, na udaljenosti do 30km od gradilišta.</t>
  </si>
  <si>
    <t>Demontaža postojećih ventilacijskih kanala od termogena do dvorane. Stavka uključuje i demontažu odsisnih rešetki te sve ovjesne, brtvene i pričvrsne materijale. Stavka obuhvaća zbrinjavanje demontiranog materijala od gradilišta do građevinske deponije registrirane za zbrinjavanje takve vrste otpada, na udaljenosti do 30km od gradilišta.</t>
  </si>
  <si>
    <t>Demontaža postojećeg termogena za grijanje dvorane sa kompletnim pričvrsnim materijalom. Stavka obuhvaća zbrinjavanje demontiranog materijala od gradilišta do građevinske deponije registrirane za zbrinjavanje takve vrste otpada, na udaljenosti do 30km od gradilišta.</t>
  </si>
  <si>
    <t>Demontaža postojećih protupožarnih zaklopki na prijelazu iz prostora termogena u prostor dvorane, zajedno sa kompletnim ovjesnim i pričvrsnim materijalom. Stavka obuhvaća zbrinjavanje demontiranog materijala od gradilišta do građevinske deponije registrirane za zbrinjavanje takve vrste otpada, na udaljenosti do 30km od gradilišta.</t>
  </si>
  <si>
    <t>Demontaža svih preostalih pomoćnih elemenata postojećih termotehničkih sustava, brtveni, spojni i ovjesni materijali. Stavka obuhvaća zbrinjavanje demontiranog materijala od gradilišta do građevinske deponije registrirane za zbrinjavanje takve vrste otpada, na udaljenosti do 30km od gradilišta.</t>
  </si>
  <si>
    <t>D.</t>
  </si>
  <si>
    <t>INSTALACIJE GRIJANJA I HLAĐENJA</t>
  </si>
  <si>
    <t xml:space="preserve">Dobava i montaža kompaktnog klima uređaja (roof topa) te sav potrošni materijal koji je potreban za instalaciju do potpune funkcionalnosti. Uređaj je namijenjen za obradu zraka u prostorima u kojima boravi velik broj ljudi (kino i kongresne dvorane). Uređaj je u izvedbi dizalice topline s funkcijama filtracije zraka, rekuperacije, hlađenja, grijanja, free coolinga i regulacije potrebne količine svježeg zraka u prostoru. Uređaj je namijenjen za rad s visokim udjelima svježeg zraka (do 80%) i rad s malom potrošnjom energije. </t>
  </si>
  <si>
    <t>Uređaj je opremljen na strani dobavnog i otpadnog zraka elektronski upravljanim centrifugalnim ventilatorima s EC motorom.</t>
  </si>
  <si>
    <t xml:space="preserve">Dodatno, kao opcija postoji i funkcija rada s promjenjivim protokom zraka koja kod smanjenog toplinskog opterećenja smanjuje protok zraka do minimalne vrijednosti (60%), koja treba biti kompatibilna sa sustavom razvoda i distribucije zraka. </t>
  </si>
  <si>
    <t>U sklopu uređaja se nalazi elektro upravljački ormar sa svim potrebnim upravljačkim i zaštitinim elementima.</t>
  </si>
  <si>
    <t>Konfiguracija uređaja</t>
  </si>
  <si>
    <t xml:space="preserve"> - ventilator otpadnog zraka, mješalište</t>
  </si>
  <si>
    <t xml:space="preserve"> - sustav rekuperacije energije otpadnog zraka</t>
  </si>
  <si>
    <t xml:space="preserve"> - free cooling</t>
  </si>
  <si>
    <t xml:space="preserve"> - elektronski upravljani ventilatori dobavnog i otpadnog zraka s EC motorima</t>
  </si>
  <si>
    <t xml:space="preserve"> - osjetnik CO2 s funkcijom automatskog određivanja potrebne količine svježeg zraka</t>
  </si>
  <si>
    <t xml:space="preserve"> - funkcija održavanja zadane vrijednosti protoka zraka</t>
  </si>
  <si>
    <t xml:space="preserve"> - funkcija promjenjivog protoka zraka kod smanjenog toplinskog opterećenja</t>
  </si>
  <si>
    <t xml:space="preserve"> - elektronski ekspanzijski ventil u svakom rashladnom krugu</t>
  </si>
  <si>
    <t xml:space="preserve"> - osjetnik zaprljanosti filtera</t>
  </si>
  <si>
    <t xml:space="preserve"> - relej nadzora faza</t>
  </si>
  <si>
    <t xml:space="preserve"> - antivibranti</t>
  </si>
  <si>
    <t>- eksterni žičani zidni upravljač sa pripadajućim kabelom duljine do 50metara</t>
  </si>
  <si>
    <t>Vtot = 5.100 m3/h (min 4.500 - max 7.000)</t>
  </si>
  <si>
    <t>Vsvježi = 4.000 m3/h (min 0 - max 5.600)</t>
  </si>
  <si>
    <t>ΔpEXT tlak = 400 Pa (min 300Pa)</t>
  </si>
  <si>
    <t>ΔpEXT odsis = 250 Pa (min 200Pa)</t>
  </si>
  <si>
    <t>Hlađenje</t>
  </si>
  <si>
    <r>
      <t>t</t>
    </r>
    <r>
      <rPr>
        <vertAlign val="subscript"/>
        <sz val="10"/>
        <rFont val="Arial"/>
        <family val="2"/>
        <charset val="238"/>
      </rPr>
      <t>OK</t>
    </r>
    <r>
      <rPr>
        <sz val="10"/>
        <rFont val="Arial"/>
        <family val="2"/>
        <charset val="238"/>
      </rPr>
      <t xml:space="preserve">  = 35/24°C db/wb</t>
    </r>
  </si>
  <si>
    <t>tp   = 24/19,5°C db/wb</t>
  </si>
  <si>
    <r>
      <t>Q</t>
    </r>
    <r>
      <rPr>
        <vertAlign val="subscript"/>
        <sz val="10"/>
        <rFont val="Arial"/>
        <family val="2"/>
        <charset val="238"/>
      </rPr>
      <t xml:space="preserve">H TOT </t>
    </r>
    <r>
      <rPr>
        <sz val="10"/>
        <rFont val="Arial"/>
        <family val="2"/>
        <charset val="238"/>
      </rPr>
      <t xml:space="preserve">  = 47,7 kW (+/-20%)</t>
    </r>
  </si>
  <si>
    <r>
      <t>Q</t>
    </r>
    <r>
      <rPr>
        <vertAlign val="subscript"/>
        <sz val="10"/>
        <rFont val="Arial"/>
        <family val="2"/>
        <charset val="238"/>
      </rPr>
      <t xml:space="preserve">H OSJ </t>
    </r>
    <r>
      <rPr>
        <sz val="10"/>
        <rFont val="Arial"/>
        <family val="2"/>
        <charset val="238"/>
      </rPr>
      <t xml:space="preserve">  = 30,3 kW (+/-20%)</t>
    </r>
  </si>
  <si>
    <t>Nel. komp. = 9,19 kW (max 15,0kW)</t>
  </si>
  <si>
    <t>EER KOMPR = 5,19 (min.4,0)</t>
  </si>
  <si>
    <t>Grijanje</t>
  </si>
  <si>
    <r>
      <t>t</t>
    </r>
    <r>
      <rPr>
        <vertAlign val="subscript"/>
        <sz val="10"/>
        <rFont val="Arial"/>
        <family val="2"/>
        <charset val="238"/>
      </rPr>
      <t>OK</t>
    </r>
    <r>
      <rPr>
        <sz val="10"/>
        <rFont val="Arial"/>
        <family val="2"/>
        <charset val="238"/>
      </rPr>
      <t xml:space="preserve">  = -12,1°C / 90% rv</t>
    </r>
  </si>
  <si>
    <t xml:space="preserve">tp   = 22°C </t>
  </si>
  <si>
    <r>
      <t>Q</t>
    </r>
    <r>
      <rPr>
        <vertAlign val="subscript"/>
        <sz val="10"/>
        <rFont val="Arial"/>
        <family val="2"/>
        <charset val="238"/>
      </rPr>
      <t xml:space="preserve">G </t>
    </r>
    <r>
      <rPr>
        <sz val="10"/>
        <rFont val="Arial"/>
        <family val="2"/>
        <charset val="238"/>
      </rPr>
      <t xml:space="preserve">  = 30,6 kW (+/-20%)</t>
    </r>
  </si>
  <si>
    <t>Nel. komp. = 4,29 kW (max 15,0kW)</t>
  </si>
  <si>
    <t>COP KOMPR = 7,12 (min.5,0)</t>
  </si>
  <si>
    <t>Ostali podaci</t>
  </si>
  <si>
    <t>stupanj rekuperacije = 83% (min. 73%)</t>
  </si>
  <si>
    <t>Električni podaci</t>
  </si>
  <si>
    <t>Napajanje = 400/3/50 Hz</t>
  </si>
  <si>
    <t>Maksimalna električna snaga = 21,2 kW (max 27,0kW)</t>
  </si>
  <si>
    <t>Zvučni tlak = 65 dB(A) @ 1m (max 68dBA na 1m)</t>
  </si>
  <si>
    <t>V/š/d = 1560/2230/3040 mm (sve +/-30%)</t>
  </si>
  <si>
    <t>Rashladna radna tvar je R-410A.</t>
  </si>
  <si>
    <t>Masa = 1520 kg (max 2500kg)</t>
  </si>
  <si>
    <r>
      <t>V</t>
    </r>
    <r>
      <rPr>
        <sz val="7"/>
        <rFont val="Arial"/>
        <family val="2"/>
        <charset val="238"/>
      </rPr>
      <t>tot</t>
    </r>
    <r>
      <rPr>
        <sz val="10"/>
        <rFont val="Arial"/>
        <family val="2"/>
        <charset val="238"/>
      </rPr>
      <t xml:space="preserve"> = 9.240 m3/h (min 7.000 - max 12.500)</t>
    </r>
  </si>
  <si>
    <r>
      <t>V</t>
    </r>
    <r>
      <rPr>
        <sz val="7"/>
        <rFont val="Arial"/>
        <family val="2"/>
        <charset val="238"/>
      </rPr>
      <t>svježi</t>
    </r>
    <r>
      <rPr>
        <sz val="10"/>
        <rFont val="Arial"/>
        <family val="2"/>
        <charset val="238"/>
      </rPr>
      <t xml:space="preserve"> = 7.300 m3/h (min 0 - max 10.000)</t>
    </r>
  </si>
  <si>
    <r>
      <t>Δp</t>
    </r>
    <r>
      <rPr>
        <sz val="7"/>
        <rFont val="Arial"/>
        <family val="2"/>
        <charset val="238"/>
      </rPr>
      <t>EXT</t>
    </r>
    <r>
      <rPr>
        <sz val="10"/>
        <rFont val="Arial"/>
        <family val="2"/>
        <charset val="238"/>
      </rPr>
      <t xml:space="preserve"> tlak = 400 Pa (min 300Pa)</t>
    </r>
  </si>
  <si>
    <r>
      <t>Δp</t>
    </r>
    <r>
      <rPr>
        <sz val="7"/>
        <rFont val="Arial"/>
        <family val="2"/>
        <charset val="238"/>
      </rPr>
      <t>EXT</t>
    </r>
    <r>
      <rPr>
        <sz val="10"/>
        <rFont val="Arial"/>
        <family val="2"/>
        <charset val="238"/>
      </rPr>
      <t xml:space="preserve"> odsis = 250 Pa (min 200Pa)</t>
    </r>
  </si>
  <si>
    <r>
      <t>Q</t>
    </r>
    <r>
      <rPr>
        <vertAlign val="subscript"/>
        <sz val="10"/>
        <rFont val="Arial"/>
        <family val="2"/>
        <charset val="238"/>
      </rPr>
      <t xml:space="preserve">H TOT </t>
    </r>
    <r>
      <rPr>
        <sz val="10"/>
        <rFont val="Arial"/>
        <family val="2"/>
        <charset val="238"/>
      </rPr>
      <t xml:space="preserve">  = 76,4 kW (+/-20%)</t>
    </r>
  </si>
  <si>
    <r>
      <t>Q</t>
    </r>
    <r>
      <rPr>
        <vertAlign val="subscript"/>
        <sz val="10"/>
        <rFont val="Arial"/>
        <family val="2"/>
        <charset val="238"/>
      </rPr>
      <t xml:space="preserve">H OSJ </t>
    </r>
    <r>
      <rPr>
        <sz val="10"/>
        <rFont val="Arial"/>
        <family val="2"/>
        <charset val="238"/>
      </rPr>
      <t xml:space="preserve">  = 52,2 kW (+/-20%)</t>
    </r>
  </si>
  <si>
    <r>
      <t>N</t>
    </r>
    <r>
      <rPr>
        <sz val="8"/>
        <rFont val="Arial"/>
        <family val="2"/>
        <charset val="238"/>
      </rPr>
      <t>el. komp</t>
    </r>
    <r>
      <rPr>
        <sz val="10"/>
        <rFont val="Arial"/>
        <family val="2"/>
        <charset val="238"/>
      </rPr>
      <t>. = 15,5 kW  (max 20,0kW)</t>
    </r>
  </si>
  <si>
    <r>
      <t xml:space="preserve">EER </t>
    </r>
    <r>
      <rPr>
        <sz val="7"/>
        <rFont val="Arial"/>
        <family val="2"/>
        <charset val="238"/>
      </rPr>
      <t>KOMPR</t>
    </r>
    <r>
      <rPr>
        <sz val="10"/>
        <rFont val="Arial"/>
        <family val="2"/>
        <charset val="238"/>
      </rPr>
      <t xml:space="preserve"> = 4,92 (min.3,8)</t>
    </r>
  </si>
  <si>
    <r>
      <t>Q</t>
    </r>
    <r>
      <rPr>
        <vertAlign val="subscript"/>
        <sz val="10"/>
        <rFont val="Arial"/>
        <family val="2"/>
        <charset val="238"/>
      </rPr>
      <t xml:space="preserve">G </t>
    </r>
    <r>
      <rPr>
        <sz val="10"/>
        <rFont val="Arial"/>
        <family val="2"/>
        <charset val="238"/>
      </rPr>
      <t xml:space="preserve">  = 49,3 kW </t>
    </r>
  </si>
  <si>
    <r>
      <t>N</t>
    </r>
    <r>
      <rPr>
        <sz val="8"/>
        <rFont val="Arial"/>
        <family val="2"/>
        <charset val="238"/>
      </rPr>
      <t>el. komp</t>
    </r>
    <r>
      <rPr>
        <sz val="10"/>
        <rFont val="Arial"/>
        <family val="2"/>
        <charset val="238"/>
      </rPr>
      <t>. = 6,96 kW (max 12,0kW)</t>
    </r>
  </si>
  <si>
    <r>
      <t xml:space="preserve">COP </t>
    </r>
    <r>
      <rPr>
        <sz val="7"/>
        <rFont val="Arial"/>
        <family val="2"/>
        <charset val="238"/>
      </rPr>
      <t>KOMPR</t>
    </r>
    <r>
      <rPr>
        <sz val="10"/>
        <rFont val="Arial"/>
        <family val="2"/>
        <charset val="238"/>
      </rPr>
      <t xml:space="preserve"> = 7,08 (min.4,5)</t>
    </r>
  </si>
  <si>
    <t>stupanj rekuperacije = 84%</t>
  </si>
  <si>
    <t>Maksimalna električna snaga = 33,9 kW (max 42,0kW)</t>
  </si>
  <si>
    <t>Zvučni tlak = 67 dB(A) @ 1m (max 70dBA na 1m)</t>
  </si>
  <si>
    <t>V/š/d = 1650/2230/4050 mm (sve +/-30%)</t>
  </si>
  <si>
    <t>Masa = 1700 kg (max 2700kg)</t>
  </si>
  <si>
    <t>Dobava i montaža vanjske jedinice dizalice topline te sav potrošni materijal koji je potreban za montažu. Dizalica topline je u izvedbi aerotermalne toplinske pumpe sa ugrađenim hermetičkim kompresorima i izmjenjivačem.</t>
  </si>
  <si>
    <t>Uređaj omogućuje kontinuiranu promjenu temperature isparavanja i kondenzacije radnog medija prema temperaturi okoliša u svrhu dodatne uštede energije i većeg komfora zbog viših temperatura medija.</t>
  </si>
  <si>
    <t>Maksimalno dozvoljena ukupna duljina cjevnog razvoda iznosi 1000 metara. Maksimalna dozvoljena visinska razlika između vanjske i unutarnje jedinice iznosi 90 m (neovisno da li je pozicija vanjske jedinice iznad, ili ispod pozicije unutarnjih jedinica). Maksimalna dozvoljena visinska razlika između pojedinih unutarnjih jedinica iznosi 30 m.</t>
  </si>
  <si>
    <t>Svi kompresori u uređaju su inverterski, zvučno izolirani.</t>
  </si>
  <si>
    <t>Jedinica je sastavljena iz jednog modula sljedećih tehničkih karakteristika:</t>
  </si>
  <si>
    <t>Jedinica omogućuje spajanje do 64 unutarnje jedinice.</t>
  </si>
  <si>
    <t>Tehničke karakteristike:</t>
  </si>
  <si>
    <t>Qh ukupno = 33,5 kW (+/-10%)</t>
  </si>
  <si>
    <t>Priključna snaga:</t>
  </si>
  <si>
    <t>N ukupno = 8,98 kW  (max 11,0kW)  /   400 V - 50 Hz</t>
  </si>
  <si>
    <t>EER: 3,73 (100% opterećenja) (min. 3,0)</t>
  </si>
  <si>
    <t>Tv = 35°C ST</t>
  </si>
  <si>
    <t>Tp = 27°C ST, 46%RH</t>
  </si>
  <si>
    <t>Qg ukupno = 37,5 kW (+/-10%)</t>
  </si>
  <si>
    <t>N ukupno = 9,10 kW   (max 11,0kW) /   400 V - 50 Hz</t>
  </si>
  <si>
    <t>COP: 4,12 (100% opterećenja)  (min. 3,5)</t>
  </si>
  <si>
    <t>Tv= 7°C ST</t>
  </si>
  <si>
    <t>Tp = 20°C ST</t>
  </si>
  <si>
    <t>Nivo zvučnog tlaka: 61 dB(A) (max. 65dBA) na udaljenosti 1m od jedinice</t>
  </si>
  <si>
    <t>Dimenzije ukupno:</t>
  </si>
  <si>
    <t>930 x 765 mm; h = 1685 mm (+/-20%)</t>
  </si>
  <si>
    <t>Težina ukupno: 194 kg (max. 300kg)</t>
  </si>
  <si>
    <t xml:space="preserve">Vanjska jedinica je u izvedbi toplinske pumpe sastavljena iz jednog modula, namjenjena za vanjsku montažu - zaštićena od vremenskih utjecaja, s ugrađenim hermetičkim kompresorima (standardni i inverter),  zrakom hlađenim kondenzatorom i svim potrebnim elementima za zaštitu, kontrolu i regulaciju uređaja  i funkcionalni rad. </t>
  </si>
  <si>
    <t>Uređaj je opremljen s dva ventilatora s horizontalnim istrujavanjem.</t>
  </si>
  <si>
    <t>Maksimalno dozvoljena ukupna duljina cjevnog razvoda iznosi 300 metara u jednom smjeru.  Dozvoljena udaljenost između vanjske jednice i najudaljenije unutarnje jedinice iznosi 160 m.</t>
  </si>
  <si>
    <t>Qh  = 14,0 kW (+/-10%)</t>
  </si>
  <si>
    <t>N (nom.) = 3,73 kW    (max 7,0kW)   /   400 V - 50 Hz</t>
  </si>
  <si>
    <t>EER: 3,75 (100% opterećenja) (min. 3,0)</t>
  </si>
  <si>
    <t>Tp = 27°C ST, 19°C VT</t>
  </si>
  <si>
    <t>Qg  = 16,0 kW (+/-10%)</t>
  </si>
  <si>
    <t>N (nom.) = 3,27 kW  (max 6,0kW)   /   400 V - 50 Hz</t>
  </si>
  <si>
    <t>COP: 3,91 (100% opterećenja)  (min. 3,2)</t>
  </si>
  <si>
    <t>Nivo zvučnog tlaka: 51 dB(A) (max. 58dBA) na udaljenosti 1m od jedinice</t>
  </si>
  <si>
    <t>900 x 320 mm; h = 1345 mm  (+/-20%)</t>
  </si>
  <si>
    <t>Težina ukupno: 104 kg (max. 200kg)</t>
  </si>
  <si>
    <t/>
  </si>
  <si>
    <t>Dobava i montaža zidnog žičanog daljinskog upravljača, te sav potrošni materijal koji je potreban za montažu istog.</t>
  </si>
  <si>
    <t>Dobava i montaža unutarnje  jedinice kazetne izvedbe te sav potrošni materijal koji je potreban za montažu iste. Jedinica dolazi sa donjom ukrasnom maskom  predviđena za  montažu pod strop sa 4 smjera ispuhivanja, opremljena ventilatorom, izmjenjivačem topline s direktnom ekspanzijom freona, elektronskim ekspanzijskim ventilom te svim potrebnim elementima za zaštitu, kontrolu i regulaciju uređaja i temperature.</t>
  </si>
  <si>
    <t>Qh  = 3,6 kW (+/-10%)</t>
  </si>
  <si>
    <t>Tv = 35°C</t>
  </si>
  <si>
    <t>N = 45 W (max 100W) - 230 V - 50 Hz</t>
  </si>
  <si>
    <t>Qg = 4,0 kW (+/-10%)</t>
  </si>
  <si>
    <t>N = 38 W (max 100W) - 230 V - 50 Hz</t>
  </si>
  <si>
    <t>Dimenzije: lxbxh 575x575x260 (+/-20%)</t>
  </si>
  <si>
    <t>Težina: 16,5 kg (max. 25kg)</t>
  </si>
  <si>
    <t>Medij:  R-410A</t>
  </si>
  <si>
    <t>Nivo zvučnog tlaka: visoka/standard/niža brzina 33,5 / 30 / 26 dB(A)  (max 40dBA)na udaljenosti 1,5 m od jedinice.</t>
  </si>
  <si>
    <t>Qh  = 1,7 kW (+/-10%)</t>
  </si>
  <si>
    <t>N = 43 W  (max 100W)- 230 V - 50 Hz</t>
  </si>
  <si>
    <t>Qg = 1,9  kW (+/-10%)</t>
  </si>
  <si>
    <t>N = 36 W (max 100W) - 230 V - 50 Hz</t>
  </si>
  <si>
    <t>Težina: 15,5 kg (max. 25kg)</t>
  </si>
  <si>
    <t>Nivo zvučnog tlaka: visoka/standard/niža brzina 31,5 / 28 / 25,5 dB(A) (max 40dBA) na udaljenosti 1,5 m od jedinice.</t>
  </si>
  <si>
    <t>8.</t>
  </si>
  <si>
    <t>Qh  = 2,2 kW (+/-10%)</t>
  </si>
  <si>
    <t>Qg = 2,5 kW (+/-10%)</t>
  </si>
  <si>
    <t>N = 36 W  (max 100W)- 230 V - 50 Hz</t>
  </si>
  <si>
    <t>Nivo zvučnog tlaka: visoka/standard/niža brzina 32/29,5/25,5 dB(A) (max 40dBA)na udaljenosti 1,5 m od jedinice.</t>
  </si>
  <si>
    <t>9.</t>
  </si>
  <si>
    <t>Qh  = 5,6 kW (+/-10%)</t>
  </si>
  <si>
    <t>N = 92 W (max 150W)- 230 V - 50 Hz</t>
  </si>
  <si>
    <t>Qg = 6,3 kW (+/-10%)</t>
  </si>
  <si>
    <t>N = 86 W (max 150W)- 230 V - 50 Hz</t>
  </si>
  <si>
    <t>Težina: 18,5 kg (max. 25kg)</t>
  </si>
  <si>
    <t>Nivo zvučnog tlaka: visoka/standard/niža brzina 43/40/33 dB(A)  (max 45dBA)na udaljenosti 1,5 m od jedinice:</t>
  </si>
  <si>
    <t>10.</t>
  </si>
  <si>
    <t>Dobava i montaža unutarnje  jedinice te sav potrošni materijal koji je potreban za montažu iste. Jedinica dolazi sa maskom i predviđena je za montažu na zid, opremljena ventilatorom, izmjenjivačem topline s direktnom ekspanzijom freona, elektronskim ekspanzijskim ventilom, te svim potrebnim elementima za zaštitu, kontrolu i regulaciju uređaja i temperature.</t>
  </si>
  <si>
    <t>Qg = 1,9 kW (+/-10%)</t>
  </si>
  <si>
    <t>N = 20/30 W  (max 100W)- 230 V - 50 Hz</t>
  </si>
  <si>
    <t>Dimenzije:  795x266x290  (+/-20%)</t>
  </si>
  <si>
    <t>Težina: 12 kg (max. 25kg)</t>
  </si>
  <si>
    <t>Nivo zvučnog tlaka: 32/28,5 dB(A) na(max 45dBA) udaljenosti 1,5 m od jedinice:</t>
  </si>
  <si>
    <t>11.</t>
  </si>
  <si>
    <t>N = 30/40 W (max 100W) - 230 V - 50 Hz</t>
  </si>
  <si>
    <t>Nivo zvučnog tlaka: 37,5/28,5 dB(A)  (max 45dBA) na udaljenosti 1,5 m od jedinice:</t>
  </si>
  <si>
    <t>12.</t>
  </si>
  <si>
    <t>Dimenzije:  1050x269x290 (+/-20%)</t>
  </si>
  <si>
    <t>Težina: 15 kg (max. 25kg)</t>
  </si>
  <si>
    <t>Nivo zvučnog tlaka: 41/35,5 dB(A)  (max 48dBA)na udaljenosti 1,5 m od jedinice</t>
  </si>
  <si>
    <t>13.</t>
  </si>
  <si>
    <t>Dimenzije:  795x266x290 (+/-20%)</t>
  </si>
  <si>
    <t>Nivo zvučnog tlaka: 33/28,5 dB(A)  (max 45dBA)na udaljenosti 1,5 m od jedinice:</t>
  </si>
  <si>
    <t>14.</t>
  </si>
  <si>
    <t>Dobava i montaža te sav potrošni materijal koji je potreban za montažu izoliranih bakrenih spojnih elemenata za razvod medija R-410A za plinsku i tekuću fazu, uključivo redukcije (2 komada po kompletu: plinska + tekuća faza).</t>
  </si>
  <si>
    <t>Y-Račve:</t>
  </si>
  <si>
    <t>Račva za indeks kapaciteta od 291 do 640.</t>
  </si>
  <si>
    <t>Račva za indeks kapaciteta od 201 do 290.</t>
  </si>
  <si>
    <t>Račva za indeks kapaciteta do 200.</t>
  </si>
  <si>
    <t>15.</t>
  </si>
  <si>
    <t>Dobava i montaža električnog radijatora te sav potrošni materijal koji je potreban za montažu električnog radijatora sa termostatom za grijanje sprinkler stanice sljedećih karakteristika:</t>
  </si>
  <si>
    <t>Nel=0,96kW;230V;50Hz</t>
  </si>
  <si>
    <t>DxŠxV=720x100x700  (+/-15%)</t>
  </si>
  <si>
    <t>16.</t>
  </si>
  <si>
    <t>Predizolirane bakrene cijevi u kolutu za freonsku instalaciju plinske i tekuće faze namijenjene za rashladni medij R-410A. U kompletu sa spojnicama i koljenima, spojnim i pričvrsnim materijalom. Cijevi moraju biti odmašćene, očišćene i osušene prije ugradnje. Stavka obuhvaća dobavu i montažu freonskih predizoliranih cijevi na pripadajuće sustave uključivo sav potrošni i ovjesni materijal koji je potreban za montažu cijevi.</t>
  </si>
  <si>
    <t>Ø   6,35 ( 1/4")</t>
  </si>
  <si>
    <t>Ø   9,52 (3/8")</t>
  </si>
  <si>
    <t>Ø 12,7 (1/2")</t>
  </si>
  <si>
    <t>Ø 15,88 (5/8")</t>
  </si>
  <si>
    <t>Ø 19,1 (3/4")</t>
  </si>
  <si>
    <t>Ø 22,2 mm</t>
  </si>
  <si>
    <t>Ø 28,6 mm</t>
  </si>
  <si>
    <t>17.</t>
  </si>
  <si>
    <t>Dobava i punjenje sustava sa rashladnim medijem R410A</t>
  </si>
  <si>
    <t>18.</t>
  </si>
  <si>
    <t xml:space="preserve">Dobava i montaža komunikacijskih oklopljenih kabela 2x1,25mm² za povezivanje unutrašnjih i vanjskih VRF jedinica, te unutrašnjih jedinica i upravljača. </t>
  </si>
  <si>
    <t>19.</t>
  </si>
  <si>
    <t>Dobava i montaža gumene antivibracijske podloške za temeljenje vanjskih jedinica VRF sustava</t>
  </si>
  <si>
    <t>20.</t>
  </si>
  <si>
    <t xml:space="preserve">Polipropilenske cijevi, izrađene prema HRN EN 1451-1 ili jednakovrijedno, za spoj unutarnjih jedinica na odvod kondenzata od unutarnje jedinice do sifona tj. odvoda. U dužinski metar cijevi su uključeni svi fazonski komadi (račve, koljena itd.). Stavka obuhvaća pričvrsno ovjesne elemente montirane na razmaku koji se zahtjeva prema tehničkim uvjetima za montažu cijevi ovisno o njihovim dimenzijama (većina proizvođača L=10x Ø). Stavka uključuje i pripadajuću toplinsku elastomernu izolaciju debljine 9mm za zaštitu od orošavanja. Stavka uključuje dobavu i montažu te sav potrošni materijal koji je potreban za montažu cijevi odvoda kondenzata:  cijevne obujmice, betonske tiple i navojne šipke, metalne podloške i matice. </t>
  </si>
  <si>
    <t>ø25</t>
  </si>
  <si>
    <t>ø32</t>
  </si>
  <si>
    <t>21.</t>
  </si>
  <si>
    <t>Dobava i montaža centralnog nadzorno-upravljačkog računala za upravljanje i kontrolu nad otvorenosti stropnih krilnih distributera zraka u dvoranama. Računalo (u prostoru 38.) je opremljeno softverom kojim je moguće kontrolirati otvorenost lopatica (0-10V) na tlačnim distributerima zraka ovisno o režimu grijanja/hlađenja. Stavka uključuje i osjetnike temperature i CO2 u prostoru dvorana sa kojih se povlače signali o stanju i trenutno prikazuju na računalu. Stavka uključuje ožičenje i kompletnu opremu potrebnu za monitoring mikrokilmatskih uvjeta u dvoranama. Stavka obuhvaća i sav potrošni materijal koji je potreban za montažu istog.</t>
  </si>
  <si>
    <t>22.</t>
  </si>
  <si>
    <t>Ispitivanje i puštanje u pogon freonske instalacije uključivo provjeru nepropusnosti freonske instalacije, vakumiranje i dopunjavanje rashladnog sredstva od strane ovlaštenog servisa uz izdavanje potrebnih uputa za korištenje, atesta i garancija.</t>
  </si>
  <si>
    <t>23.</t>
  </si>
  <si>
    <t>Puštanje u pogon roof topova uz izdavanje potrebnih uputa za korištenje</t>
  </si>
  <si>
    <t>24.</t>
  </si>
  <si>
    <t>Dobava i montaža protupožarnog kita kojim se cijevi  koje prolaze kroz dva različita požarna sektora tretiraju  u duljini od 0,5m s obje strane zida. Protupožarna zaštita mora biti izvršena od  strane ovlaštene firme.</t>
  </si>
  <si>
    <t>25.</t>
  </si>
  <si>
    <t>Odvoz i zbrinjavanje preostalog otpadnog materijala instalacije grijanja i hlađenja sa gradilišta do građevinske deponije na udaljenosti do 30km od gradilišta.</t>
  </si>
  <si>
    <t>26.</t>
  </si>
  <si>
    <t>Pribavljanje potrebnih suglasnosti, atesta i uvjerenja nadležnih organa u svrhu dobivanja uporabne dozvole instalacije</t>
  </si>
  <si>
    <t>kpl</t>
  </si>
  <si>
    <t>27.</t>
  </si>
  <si>
    <t>28.</t>
  </si>
  <si>
    <t>Izdavanje garancijskih listova za ugrađenu opremu, izrada uputa za održavanje, te školovanje osoblja za rukovanje instalacijom</t>
  </si>
  <si>
    <t>INSTALACIJE VENTILACIJE</t>
  </si>
  <si>
    <t xml:space="preserve">Pravokutni ventilacijski kanali od pocinčanog čeličnog lima - klase 1,4 po DIN 24191 ( EUROVENT 2,2 ) ili jednakovrijedno, uključivo prirubnički profili i kutnici ( u cijeni stavke fazonski komadi – koljena, račve, prijelazni komadi i sl., te strujnice u koljenima i otvori za čišćenje, te dodaci na prirubnički spoj, poprečni i uzdužni spoj - šav, tj. "falz" ). Stavka uključuje dobavu i montažu te sav potrošni materijal koji je potreban za montažu kvadratnih ventilacijskih kanala: brtvene trake, U profili, tiple i navojne šipke, gumene i metalne podloške, matice i ''žabice''.  </t>
  </si>
  <si>
    <t>Toplinska izolacija ventilacijskih kanala – elastomerna izolacija debljine 10 mm s parnom branom sa samoljepljivom površinom zaštićenom silikoniranim filmom- faktor otpora na difuziju vodene pare min μ ≥ 7.000 i klase reakcije na požar B-s3-d0 prema EN13501 ili jednakovrijedno. Stavka uključuje dobavu i montažu toplinske izolacije te sav potrošni materijal za montažu iste.</t>
  </si>
  <si>
    <t>m2</t>
  </si>
  <si>
    <t xml:space="preserve">Dodatna toplinska izolacija ventilacijskih kanala ( evakuacijski putevi ) od mineralne vune debljine 30mm u završnoj oblozi od Al-lima 0,55mm. Klasa reakcije na požar je A2, negoriva prema DIN 4102 dio I ili jednakovrijedno, proizvedena u AS kvaliteti ( AGI Q 135 ili jednakovrijedno), λ =max 0,040 W/mK. Stavka uključuje dobavu i montažu te sav potrošni materijal koji je potreban za montažu:samoljepiva traka od Al folije, pop zakovice i sl. </t>
  </si>
  <si>
    <t>Okrugli ( «spiro» )  ventilacijski kanali od pocinčanog čeličnog lima – izrada po DIN 24147 (klasa 1,4 po DIN 24194 ili  EUROVENT 2,2 ) ili jednakovrijedno, uključivo sa fazonskom komadima koji su sadržani u dužnom metru ( lukovi, T-komadi, prijelazni komadi i redukcije i dr. ). Stavka uključuje dobavu i montažu te sav potrošni materijal koji je potreban za montažu okruglih ventilacijskih kanala: cijevne obujmice sa gumenom antivibracijskom oblogom i pripadajućim vijcima, tiple, navojne šipke, metalne podloške i matice. Dimenzije kanala:</t>
  </si>
  <si>
    <r>
      <rPr>
        <sz val="10"/>
        <rFont val="Calibri"/>
        <family val="2"/>
        <charset val="238"/>
      </rPr>
      <t>ø</t>
    </r>
    <r>
      <rPr>
        <sz val="10"/>
        <rFont val="Arial"/>
        <family val="2"/>
        <charset val="238"/>
      </rPr>
      <t>100</t>
    </r>
  </si>
  <si>
    <r>
      <rPr>
        <sz val="10"/>
        <rFont val="Calibri"/>
        <family val="2"/>
        <charset val="238"/>
      </rPr>
      <t>ø</t>
    </r>
    <r>
      <rPr>
        <sz val="10"/>
        <rFont val="Arial"/>
        <family val="2"/>
        <charset val="238"/>
      </rPr>
      <t>125</t>
    </r>
  </si>
  <si>
    <r>
      <rPr>
        <sz val="10"/>
        <rFont val="Calibri"/>
        <family val="2"/>
        <charset val="238"/>
      </rPr>
      <t>ø</t>
    </r>
    <r>
      <rPr>
        <sz val="10"/>
        <rFont val="Arial"/>
        <family val="2"/>
        <charset val="238"/>
      </rPr>
      <t>150</t>
    </r>
  </si>
  <si>
    <r>
      <rPr>
        <sz val="10"/>
        <rFont val="Calibri"/>
        <family val="2"/>
        <charset val="238"/>
      </rPr>
      <t>ø</t>
    </r>
    <r>
      <rPr>
        <sz val="10"/>
        <rFont val="Arial"/>
        <family val="2"/>
        <charset val="238"/>
      </rPr>
      <t>160</t>
    </r>
  </si>
  <si>
    <t>ø200</t>
  </si>
  <si>
    <t>ø400</t>
  </si>
  <si>
    <t>ø450</t>
  </si>
  <si>
    <t>Toplinski i zvučno izolirana fleksibilna cijev. Izrađena je od unutrašnje četveroslojne (aluminij / poliester) mikroperforirane cijevi ojačane čeličnom spiralom, 25 mm izolacije od staklene vune, poliesterske folije koja sprečava difuziju čestica izolacije u struju zraka te metalizirane vanjske dvoslojne poliesterske ovojnice ojačane staklenim vlaknima.</t>
  </si>
  <si>
    <t>Tehničke karakteristike proizvoda:</t>
  </si>
  <si>
    <t>max dozvoljena temperatura 80⁰C</t>
  </si>
  <si>
    <t>max dozvoljena brzina strujanja zraka 15m/s</t>
  </si>
  <si>
    <t>max dozvoljeni pretlak 500Pa</t>
  </si>
  <si>
    <t>minimalno potrebna gustoća izolacije15kg/m3</t>
  </si>
  <si>
    <t>max koeficijent toplinske vodljivosti 0,04W/mK</t>
  </si>
  <si>
    <r>
      <t>f</t>
    </r>
    <r>
      <rPr>
        <sz val="10"/>
        <rFont val="Arial"/>
        <family val="2"/>
      </rPr>
      <t xml:space="preserve"> 100</t>
    </r>
  </si>
  <si>
    <r>
      <t>f</t>
    </r>
    <r>
      <rPr>
        <sz val="10"/>
        <rFont val="Arial"/>
        <family val="2"/>
      </rPr>
      <t xml:space="preserve"> 150</t>
    </r>
  </si>
  <si>
    <r>
      <t>f</t>
    </r>
    <r>
      <rPr>
        <sz val="10"/>
        <rFont val="Arial"/>
        <family val="2"/>
      </rPr>
      <t xml:space="preserve"> 160</t>
    </r>
  </si>
  <si>
    <r>
      <t>f</t>
    </r>
    <r>
      <rPr>
        <sz val="10"/>
        <rFont val="Arial"/>
        <family val="2"/>
      </rPr>
      <t xml:space="preserve"> 200</t>
    </r>
  </si>
  <si>
    <r>
      <t>f</t>
    </r>
    <r>
      <rPr>
        <sz val="10"/>
        <rFont val="Arial"/>
        <family val="2"/>
      </rPr>
      <t xml:space="preserve"> 400</t>
    </r>
  </si>
  <si>
    <t>Stavka uključuje dobavu, montažu te sav potrošni materijal koji je potreban za montažu: pužne obujmice promjera cijevi i aluminijska brtveno-pričvrsna traka.</t>
  </si>
  <si>
    <t>Dobava i montaža kulisnih prigušivača buke od mineralne vune (negorivog materijala kategorije A2) te sav potrošni materijal koji je potreban za montažu istih,  sljedećih dimenzija:</t>
  </si>
  <si>
    <t>Širina prolaza/širina rupe=100/100mm- ŠxVxD=450x600x2000mm</t>
  </si>
  <si>
    <t>Širina prolaza/širina rupe=100/100mm- ŠxVxD=500x1400x2000mm</t>
  </si>
  <si>
    <t>Dobava i montaža kvadratnih i okruglih protupožarnih zaklopki vatrootpornost 90 min. ( aktiviranje toplinsko i daljinsko, s elektromotornim pogonom 230V i povratnom oprugom, te krajnjim kontaktima, te sav potrošni materijal koji je potreban za montažu istih. Dimenzije zaklopki su sljedeće: širina x visina:</t>
  </si>
  <si>
    <t>Š x V = 1400x500 mm</t>
  </si>
  <si>
    <t>Š x V = 450x350 mm</t>
  </si>
  <si>
    <t>Ø100</t>
  </si>
  <si>
    <t>Dobava i montaža protupožarne ekspandirajuće rešetke za ugradnju u vrata ili u zid, minimalne efektivne površine otvora 0,012m2. Stavka obuhvaća i sav potrošni materijal koji je potreban za montažu iste.</t>
  </si>
  <si>
    <t>Dobava i montaža odsisnog ventila te sav potrošni materijal koji je potreban za montažu odsisnog zračnog ventila koji je izrađen od čeličnog lima. Sastoji se od vanjskog prstena s brtvom, središnjeg diska s navojnom šipkom i ugradbenog okvira. Regulacija protoka zraka vrši se zakretanjem središnjeg diska.</t>
  </si>
  <si>
    <t>Dobava i montaža prestrujne neprovidne ventilacijske rešetke za ugradnju u vrata, te sav potrošni materijal koji je pootreban za montažu iste. Rešetke su sljedećih dimenzija (širina x visina):</t>
  </si>
  <si>
    <t>225x75</t>
  </si>
  <si>
    <t>425x225</t>
  </si>
  <si>
    <r>
      <t xml:space="preserve">Dobava i montaža odsisnog cjevnog ventilatora sanitarija, te sav potrošni materijal koji je potreban za montažu istog (sustav </t>
    </r>
    <r>
      <rPr>
        <b/>
        <sz val="10"/>
        <rFont val="Arial"/>
        <family val="2"/>
        <charset val="238"/>
      </rPr>
      <t>OV-1</t>
    </r>
    <r>
      <rPr>
        <sz val="10"/>
        <rFont val="Arial"/>
        <family val="2"/>
        <charset val="238"/>
      </rPr>
      <t>) sljedećih tehničkih značajki:</t>
    </r>
  </si>
  <si>
    <t>V=350m3/h (+/-50m3/h)</t>
  </si>
  <si>
    <t>p=105Pa (min100Pa)</t>
  </si>
  <si>
    <t>Nel=53W (max150W);230V;50Hz</t>
  </si>
  <si>
    <t xml:space="preserve">Paljenje na poseban prekidač s timerom </t>
  </si>
  <si>
    <r>
      <t xml:space="preserve">Dobava i montaža odsisnog cjevnog ventilatora sanitarija, te sav potrošni materijal koji je potreban za montažu istog (sustav </t>
    </r>
    <r>
      <rPr>
        <b/>
        <sz val="10"/>
        <rFont val="Arial"/>
        <family val="2"/>
        <charset val="238"/>
      </rPr>
      <t>OV-2 i OV-3</t>
    </r>
    <r>
      <rPr>
        <sz val="10"/>
        <rFont val="Arial"/>
        <family val="2"/>
        <charset val="238"/>
      </rPr>
      <t>), sljedećih tehničkih značajki:</t>
    </r>
  </si>
  <si>
    <t>V=50m3/h (50-100m3/h)</t>
  </si>
  <si>
    <t>p=120Pa (min 100Pa)</t>
  </si>
  <si>
    <t>Nel=30,7W (max100W);230V;50Hz</t>
  </si>
  <si>
    <r>
      <t xml:space="preserve">Dobava i montaža aksijalnog odsisnog ventilatora za odimljavanje dvorane, te sav potrošni materijal koji je potreban za montažu istog (sustav </t>
    </r>
    <r>
      <rPr>
        <b/>
        <sz val="10"/>
        <rFont val="Arial"/>
        <family val="2"/>
        <charset val="238"/>
      </rPr>
      <t>OV-4</t>
    </r>
    <r>
      <rPr>
        <sz val="10"/>
        <rFont val="Arial"/>
        <family val="2"/>
        <charset val="238"/>
      </rPr>
      <t>). Ventilator je izrađen u skladu sa EN 12101-3 ili jednakovrijedno i otporan je na temperature 400°C u vremenu 120minuta. Sljedećih tehničkih značajki:</t>
    </r>
  </si>
  <si>
    <t>V=10100m3/h (min. 10100m3/h)</t>
  </si>
  <si>
    <t>p=400Pa (min 350Pa)</t>
  </si>
  <si>
    <t>Nel=3000W;380V;50Hz (max 4000W)</t>
  </si>
  <si>
    <t>Paljenje ručno i preko VDC</t>
  </si>
  <si>
    <r>
      <t xml:space="preserve">Dobava i montaža ventilacijske jedinice horizontalne izvedbe sa pločastim rekuperatorom sa ugrađenim bypassom, filterima na tlaku i odsisu, tlačnim i odsisnim ventilatorima, te svim potrebnim elementima za zaštitu, kontrolu i regulaciju uređaja i temperature. Stavka uključuje i sav potrošni materijal koji je potreban za montažu istog.(Sustav </t>
    </r>
    <r>
      <rPr>
        <b/>
        <sz val="10"/>
        <color theme="1"/>
        <rFont val="Arial"/>
        <family val="2"/>
        <charset val="238"/>
      </rPr>
      <t xml:space="preserve"> RK-1, RK-2, RK-3, RK-5</t>
    </r>
    <r>
      <rPr>
        <sz val="10"/>
        <color theme="1"/>
        <rFont val="Arial"/>
        <family val="2"/>
        <charset val="238"/>
      </rPr>
      <t>)</t>
    </r>
  </si>
  <si>
    <t>V=500 m3/h (+/-50m3/h)</t>
  </si>
  <si>
    <t>Δp=150 Pa (min 130Pa)</t>
  </si>
  <si>
    <t>Nel=2x90 (max200)W;230 V;50Hz</t>
  </si>
  <si>
    <t>Uključivo odgovarajući zidni žičani upravljač i komunikacijski kabel do 20m</t>
  </si>
  <si>
    <t>Temperaturni stupanj učinkovitosti: min75% - 78%</t>
  </si>
  <si>
    <t>V=250 m3/h (+/-50m3/h)</t>
  </si>
  <si>
    <t>Δp=100 Pa (min100Pa)</t>
  </si>
  <si>
    <t>Nel=2x30W (max 150W);230 V;50Hz</t>
  </si>
  <si>
    <t>Stupanj učink. (temp.): min72% / 77%</t>
  </si>
  <si>
    <t>Dobava i montaža regulacijske žaluzine pravokutnog oblika s aerodinamički oblikovanim protuhodnim lopaticama. Kućište i lopatice su izrađene iz čeličnih profila. Osovina lopatica izrađena je iz pocinčanog čelika. Ležajevi osovine iz visokokvalitetnog polimernog materijala. Pogon lopatica putem unutrašnjeg zupčastog mehanizma. Na žaluzinu je tvornički ugrađen samoadaptirajući elektromotorni pogon 230V, brzog hoda 7 sekundi s krajnjim kontaktima. Prikladna za tlakove do 2000 Pa. Propuštanje zraka pri zatvorenim lopaticama prema EN 1751 ili jednakovrijedno, klasa 4. Konstrukcija je izvedena bez potrebe za periodičnim održvanjem, jer dijelovi nisu podložni trošenju. Dimenzije ŠxV=800x540mm. Stavka obuhvaća i sav potrošni materijal koji je potreban za montažu iste.</t>
  </si>
  <si>
    <t xml:space="preserve"> </t>
  </si>
  <si>
    <t>Dobava i montaža ventilacijske rešetke sa jednim redom lamela i regulatorom količine. Regulator količine je sa protuhodnim leptirastim elementima, sa mogučnošću podešavanja sa vanjske strane. Rešetka je izrađena iz vučenih aluminijskih profila, prethodno elektro polirano i eloksirano. Regulator je izrađen iz čeličnog pocinčanog lima, elektrostatski lakirano u crno. Stavka obuhvaća i sav potrošni materijal koji je potreban za montažu iste. Dimenzije rešetki DxŠ:</t>
  </si>
  <si>
    <t>225x125</t>
  </si>
  <si>
    <t>325x125</t>
  </si>
  <si>
    <t>625x125</t>
  </si>
  <si>
    <t>1025x325</t>
  </si>
  <si>
    <t>1225x125</t>
  </si>
  <si>
    <t>Dobava i montaža okruglog regulatora protoka zraka bez pomoćne energije, predviđen za ugradnju u kanalsku mrežu. Regulator ima mogućnost namještanja potrebne količine zraka uz pomoć samoosiguravajućeg vijka i tvornički justirane skale za regulaciju. Ugradnja regulatora je predviđena u mrežu kanala. Za regulator nije potrebno predvidjeti revizioni otvor, jer konstrukcija je izvedena bez potrebe za periodičnim održavanjem. Materijal izrade je čelični pocinčani lim a upravljački elementi su iz umjetnih materijala i iz visokolegiranih čelika, tolerancija regulirane količine zraka je u granicama +/- 5% u području ukupnog tlaka između 50 i  1000 Pa. Stavka obuhvaća i sav potrošni materijal koji je potreban za montažu istog.</t>
  </si>
  <si>
    <t>RNø400</t>
  </si>
  <si>
    <t>Dobava i montaža zaštitne mrežice za ugradnju na ispuh i usis kanala na vanjskim zidovma i na krovu. Mrežica je rastera 10x10mm. Stavka obuhvaća i sav potrošni materijal koji je potreban za montažu iste.</t>
  </si>
  <si>
    <t xml:space="preserve">Veličina 630-priključak ∅400 sa maskom
</t>
  </si>
  <si>
    <t>Dobava i montaža te sav potrošni materijal koji je potreban za montažu nepovratne zaklopke za ugradnju u ventilacijski kanal sljedećih dimenzija:</t>
  </si>
  <si>
    <t>Balansiranje sustava na zračnoj strani, probni rad, te puštanje u redovan pogon do potpune funkcionalnosti, uz  mjerenje projektiranih parametara ( količine zraka / broj izmjena ).</t>
  </si>
  <si>
    <t>Sva mjerenja moraju biti izvršena od  strane ovlaštene ustanove</t>
  </si>
  <si>
    <t>Dobava i montaža protupožarnog kita kojim se cijevi i kanali koji prolaze kroz dva različita požarna sektora tretiraju  u duljini od 0,5m s obje strane zida. Protupožarna zaštita mora biti izvršena od  strane ovlaštene firme.</t>
  </si>
  <si>
    <t>Odvoz i zbrinjavanje preostalog otpadnog materijala instalacije ventilacije sa gradilišta do građevinske deponije na udaljenosti do 30km od gradilišta.</t>
  </si>
  <si>
    <t>GRIJANJE, HLAĐENJE I VENTILACIJA</t>
  </si>
  <si>
    <t>Instalaciju treba izvesti prema nacrtima i tehničkom opisu u projektu, važećim hrvatskim propisima, tehničkim propisima i pravilima struke.</t>
  </si>
  <si>
    <t>Za promjene i odstupanja od ovog projekta mora se pribaviti pismena suglasnost projektanta,  nadzornog inženjera i investitora.</t>
  </si>
  <si>
    <t>Izvođač je dužan prije početka radova projekt provjeriti na licu mjesta i za eventualna odstupanja konzultirati projektanta.</t>
  </si>
  <si>
    <t>Sav materijal koji se upotrijebljava tijekom gradnje treba odgovarati hrvatskim standardima, a sva oprema za koju je propisom NFPA13 reguliran FM certifikat treba posjedovati isti ili jednakovrijedan. Odstupanje od navedenog treba odobriti projektant i nadzorni inženjer.</t>
  </si>
  <si>
    <t>Sva ugrađena oprema treba svojom kvalitetom i tehničkim karakteristikama odgovarati referentnoj opremi navedenoj u troškovniku pod stavkom " proizvod kao:". Odstupanje od projektirane opreme u kvaliteti treba procijeniti i odobriti nadzorni inženjer. Za navedeni postupak potrebno je nadzornom inženjeru dostaviti tehničke karakteristike zamjenske opreme i certifikate .</t>
  </si>
  <si>
    <t>Pored materijala i sam rad mora biti kvalitetno izveden, a sve što bi se u toku rada i poslije pokazalo nekvalitetno izvođač je dužan u svom trošku ispraviti.</t>
  </si>
  <si>
    <t>Prije nego se priđe polaganju cijevi mora se izvršiti točno razmjeravanje i obilježavanje na zidu i stropovima.</t>
  </si>
  <si>
    <t>Prije ugradnje cijevi je potrebno očistiti iznutra. Također nakon ugradnje cjevovoda, a prije montaže mlaznica cjevovod treba temeljito isprati.</t>
  </si>
  <si>
    <t>Prije ugradnje mlaznica paziti na minimalno zahtijevane udaljenosti mlaznica od stropa.</t>
  </si>
  <si>
    <t>Raspored mlaznica izvesti u skladu sa projektom i propisima, po kojima je instalacija projektirana.</t>
  </si>
  <si>
    <t>Po završetku ugovorenih radova a prije početka korištenja odnosno stavljanja instalacije u pogonsko stanje instalaciju treba zapisnički pustiti u rad.</t>
  </si>
  <si>
    <t>Izvođač je u obavezi izraditi nacrte izvedenog stanja instalacija i predati na ovjeru nadzornom inženjeru i projektantu</t>
  </si>
  <si>
    <t>Elektro dio sprinkler instalacije</t>
  </si>
  <si>
    <t>SPRINKLER STANICA:</t>
  </si>
  <si>
    <t>Red. br.</t>
  </si>
  <si>
    <t>Opis:</t>
  </si>
  <si>
    <t>Dimenzija:</t>
  </si>
  <si>
    <t>Jed.</t>
  </si>
  <si>
    <t>Kom</t>
  </si>
  <si>
    <t>Ukupno  Kn:</t>
  </si>
  <si>
    <t>DN80</t>
  </si>
  <si>
    <t>Alarmno zvono komplet sa hvatačem nečistoća R 3/4", s FM atestom ili jednakovrijedno</t>
  </si>
  <si>
    <t>EV - zasun sa gumiranim zatvaračem NP10 sa indikacijom otvorenosti, nosačem za mikrosklopku i mikrosklopkom, prirubnicom i protuprirubnicom, s FM atestom ili jednakovrijedno,  slijedećih dimenzija:</t>
  </si>
  <si>
    <t>NO80</t>
  </si>
  <si>
    <t>NO100</t>
  </si>
  <si>
    <t>Kuglasti ventil 2''  NP10, sa indikacijom otvorenosti, nosačem za mikrosklopku i mikrosklopkom, slijedećih dimenzija:</t>
  </si>
  <si>
    <t>DN50</t>
  </si>
  <si>
    <t>kpl.</t>
  </si>
  <si>
    <t>Kuglasti ventil slijedećih dimenzija:</t>
  </si>
  <si>
    <t>5/4"</t>
  </si>
  <si>
    <t>R1/2"</t>
  </si>
  <si>
    <t>Odbojna klapna NP10,s FM atestom ili jednakovrijedno, slijedećih dimenzija:</t>
  </si>
  <si>
    <t>Hvatač nečistoća NP10, prirubnički</t>
  </si>
  <si>
    <t xml:space="preserve">Manometar 0 – 16 bar, ø 100 mm, u kompletu sa troputnom slavinom </t>
  </si>
  <si>
    <t>1/2"</t>
  </si>
  <si>
    <t>Tlačna sklopka, bar, komplet s  manometrom i  troputnom slavinom, (mogučnost podešavnja 1-9bar) s FM atestom ili jednakovrijedno</t>
  </si>
  <si>
    <t>Stabilna spojka, slijedećih dimenzija</t>
  </si>
  <si>
    <t>B (2 1/2")</t>
  </si>
  <si>
    <t>Slijepa spojka, slijedećih dimenzija</t>
  </si>
  <si>
    <t>Ormarić za priključak vatrogasnog vozila za"B" spojke, s natpisom: PRIKLJUČAK VATROGASNOG VOZILA NA SPRINKLER INSTALACIJU</t>
  </si>
  <si>
    <t xml:space="preserve">Ormarić za rezervne mlaznice, uključujući  jedan ključ za montažu sprinkler mlaznica </t>
  </si>
  <si>
    <t>Cijevi, čelična, pocinčana prema DIN 2440 ili DIN 2458 ili jednakovrijedno, ispitana prema DIN 1626 ili jednakovrijedno, u kompletu sa ovjesom, te raznim fitinzima. slijedećih dimenzija:</t>
  </si>
  <si>
    <t>NO20</t>
  </si>
  <si>
    <t>NO25</t>
  </si>
  <si>
    <t>NO40</t>
  </si>
  <si>
    <t>NO50</t>
  </si>
  <si>
    <t xml:space="preserve">    m</t>
  </si>
  <si>
    <t>Zidne upute za "MOKRU",
sprinkler stanicu, u boji, plastificirane</t>
  </si>
  <si>
    <t>Zidne upute za kompletnu sprinkler instalaciju</t>
  </si>
  <si>
    <t>Natpisna ploča ili naljepnica
    "SPRINKLER VENTILSKA STANICA"</t>
  </si>
  <si>
    <t>Strelice (naljepnice) s oznakom smjera strujanja na cjevovodima u sprinkler stanici</t>
  </si>
  <si>
    <t xml:space="preserve">Knjiga uputa za rukovanje i
održavanje sprinkler instalacije
</t>
  </si>
  <si>
    <t>Transport navedene opreme do radilišta i transport preostalog materijala</t>
  </si>
  <si>
    <t>pauš</t>
  </si>
  <si>
    <t xml:space="preserve">Montaža navedene opreme,  tlačna proba i ispiranje cjevovoda </t>
  </si>
  <si>
    <t xml:space="preserve">Ispitivanje funkcionalnosti instalacije bez aktiviranja sprinkler mlaznica,  izdavanje atesta funkcionalnosti od ovlaštene ustanove od MUP-a i primopredaja </t>
  </si>
  <si>
    <t>Obuka zaduženih osoba za rukovanje i održavanje 
sprinkler instalacije</t>
  </si>
  <si>
    <t>SPRINKLER CIJEVNA MREŽA:</t>
  </si>
  <si>
    <t>Dim.:</t>
  </si>
  <si>
    <t>kol.</t>
  </si>
  <si>
    <t>Sprinkler mlaznica,  K-80 spray, viseća, RTI &lt;50, 68°C 1/2" x 68C, Kromirana,  s FM atestom ili jednakovrijedno</t>
  </si>
  <si>
    <t>Sprinkler mlaznica,  K-80 spray, viseća, RTI &lt;50, 93°C 1/2" x 68C, Kromirana, sa FM atestom ili jednakovrijedno</t>
  </si>
  <si>
    <t>Sprinkler mlaznica,  K-80 spray, stojeća, RTI &lt;50, 68°C 1/2" x 68C, mesingana ,  sa FM atestom ili jednakovrijedno</t>
  </si>
  <si>
    <t>kom.</t>
  </si>
  <si>
    <t>Sprinkler mlaznica,  K-57 preaction, viseća, RTI 50-80, 68°C 1/2" x 68C   sa VdS atestom ili jednakovrijedno</t>
  </si>
  <si>
    <t>Kontrolor protoka, sa FM atestom ili jednakovrijedno</t>
  </si>
  <si>
    <t>Nepovratna klapna NP10 komplet sa prirubnicom , protuprirubnicom i brtvama</t>
  </si>
  <si>
    <t>Nepovratna klapna NP10</t>
  </si>
  <si>
    <t>Kuglasti ventil  NP10, sa indikacijom otvorenosti, nosačem za mikrosklopku i mikrosklopkom, slijedećih dimenzija:</t>
  </si>
  <si>
    <t>Rozeta, ukrasna kromirana,</t>
  </si>
  <si>
    <t>Fleksibilno armirano crijevo, komplet sa konzolom za spušteni strop, sa FM atestom  ili jednakovrijedno</t>
  </si>
  <si>
    <t>1"-1/2"</t>
  </si>
  <si>
    <t>Priključak za ispiranje cjevovoda ( kuglasti ventil 2" + C stabilna i slijepa spojka)</t>
  </si>
  <si>
    <t>2"</t>
  </si>
  <si>
    <t>Cijevi, čelična, crna, šavna prema DIN 2440 ili DIN 2458  ili jednakovrijedno, ispitana prema DIN 1626 ili jednakovrijedno, u kompletu sa cijevnim lukovima, redukcijama, elastičnim spojkama, T crnim komadima, raznim fitinzima, i ovjesnim materijalom, zaštićena temeljnim premazom i obojana završnom bojom slijedećih dimenzija:</t>
  </si>
  <si>
    <t>NO 25</t>
  </si>
  <si>
    <t>NO 32</t>
  </si>
  <si>
    <t>NO 40</t>
  </si>
  <si>
    <t>NO 50</t>
  </si>
  <si>
    <t>NO 65</t>
  </si>
  <si>
    <t>NO 80</t>
  </si>
  <si>
    <t>Materijal za brtvljenje navojnih cijevnih spojeva  za sprinkler mlaznice, teflonska traka ili kudelja i laneno ulje)</t>
  </si>
  <si>
    <t>paušal</t>
  </si>
  <si>
    <t>Protupožarno brtvljenje prodora cijevi kroz zid požarnog sektora</t>
  </si>
  <si>
    <t xml:space="preserve">Tlačna proba 15 bar kroz 24 sata i ispiranje cjevovoda preko  priključaka za ispiranje </t>
  </si>
  <si>
    <t>Montaža navedene opreme uključujući i čišćenje
gradilišta nakon montaže</t>
  </si>
  <si>
    <t>dim.</t>
  </si>
  <si>
    <t>Kol.</t>
  </si>
  <si>
    <t>Jed. 
cijena</t>
  </si>
  <si>
    <t>Ukupno
Kn:</t>
  </si>
  <si>
    <t>Vatrodojavna centrale za dojavu smetnji na glavnu pozarnu centralu, ukljucujuci sve potrebne module 4/2, kucista modula, kablove fleksibilna crijeva, vodilice kablova, baterije za centrale (30 sati autonomija)</t>
  </si>
  <si>
    <t>Dobava i montaža baterije za rezervno napajanje uređja, 7Ah/12V</t>
  </si>
  <si>
    <t xml:space="preserve">Nadzorna centrala za "PREACTION " sprinkler mlaznice, kompletno sa svim potrebnim kablovima za spajanje 33 preaction mlaznice </t>
  </si>
  <si>
    <t>Dobava i montaža kabela JBY(St)Y 2x0,8 mm</t>
  </si>
  <si>
    <t>2x0,8 mm</t>
  </si>
  <si>
    <t>Dobava i montaža kabela PP-Y 3x1,5mm za napajanje sprinkler nadzorne centrale</t>
  </si>
  <si>
    <t>3 x 1,5 mm</t>
  </si>
  <si>
    <t xml:space="preserve">Kabelske kanalice, plastične za razvod kablova slabe struje </t>
  </si>
  <si>
    <t>20x20 mm</t>
  </si>
  <si>
    <t>Dobava i montaža gibljive cijevi</t>
  </si>
  <si>
    <t>Ispitivanje sustava, puštanje u rad, izrada uputa za centralu, te obuka o rukovanju</t>
  </si>
  <si>
    <t>SPRINKLER</t>
  </si>
  <si>
    <t>Ø12 mm</t>
  </si>
  <si>
    <t>Dobava i montaža uvodnica za kontrolore protoka i tlačne sklopke, PG13,5 na na gibljive cijev Ø12 mm</t>
  </si>
  <si>
    <t>Redni broj</t>
  </si>
  <si>
    <t>Jedinica mjere</t>
  </si>
  <si>
    <t>Jedinična cijena (kn) (bez pdv)</t>
  </si>
  <si>
    <t>Ukupna cijena (kn) (bez pdv)</t>
  </si>
  <si>
    <t xml:space="preserve">Čišćenje gradilišta, odvoz i zbrinjavanje otpada </t>
  </si>
  <si>
    <t>Tehnički pregled od strane ovlaštene organizacije, ishođenje i predaja certifikata i uputa za korištenje dizala</t>
  </si>
  <si>
    <t>Protupožarno brtvljnje oko vrata voznog okna (5,5 metara  po jednim vratima voznog okna)</t>
  </si>
  <si>
    <t>F.</t>
  </si>
  <si>
    <t>DIZALO</t>
  </si>
  <si>
    <t>A</t>
  </si>
  <si>
    <t>G.</t>
  </si>
  <si>
    <t>IZRADA IZVEDBENIH PROJEKATA</t>
  </si>
  <si>
    <t>B+C</t>
  </si>
  <si>
    <t>H.</t>
  </si>
  <si>
    <t>Nabava materijala, priprema i izvedba sidrenja čeličnim sidrima od armaturnog rebrastog čelika B550B u epoksidnnoj smoli za sidrenje novih ploča i galerija.</t>
  </si>
  <si>
    <t>Nabava materijala, priprema i izvedba sidrenja armature obložnog zida čeličnim sidrima od armaturnog rebrastog čelika B550B u epoksidnnoj smoli.</t>
  </si>
  <si>
    <t>Iskop do projektirane kote, u materijalu B za nove temelje objekta.</t>
  </si>
  <si>
    <t>Dobava, ugradba i njega betona oznake C 30/37, maksimalnog zrna agregata 16 mm, u nove armiranobetonske stupove objekta.</t>
  </si>
  <si>
    <t>Dobava, ugradba i njega betona oznake C 30/37 u armiranobetonsku ploču debljine 15,00 i 20,00 cm.</t>
  </si>
  <si>
    <t>Dobava, ugradba i njega betona oznake C 30/37 u armiranobetonske stepeništa.</t>
  </si>
  <si>
    <t>Dobava, ugradba i njega betona oznake C 30/37, maksimalnog zrna agregata 16 mm, u armiranobetonske podne pragove.</t>
  </si>
  <si>
    <t>Dobava i ugradba betona oznake C 16/20 u podlogu ispod temelja/temeljne ploče.</t>
  </si>
  <si>
    <t>Na mjestima predviđenim projektom ugrađuje se sloj netkanog tekstila sa preklopom minimalno 30,00 cm.</t>
  </si>
  <si>
    <r>
      <t>Obračun po m²</t>
    </r>
    <r>
      <rPr>
        <sz val="10"/>
        <rFont val="Arial"/>
        <family val="2"/>
        <charset val="238"/>
      </rPr>
      <t xml:space="preserve"> </t>
    </r>
    <r>
      <rPr>
        <sz val="10"/>
        <rFont val="Arial Narrow"/>
        <family val="2"/>
        <charset val="238"/>
      </rPr>
      <t>površine pokrivene netkanim tekstilom (bez preklopa).</t>
    </r>
  </si>
  <si>
    <t>Dobava, izrada i montaža ovješenja galerije.  Radi se o konstruktivnom zahvatu ovješavanja galerijskog ophoda o postojeće stropne grede. Na mjestima svakog ovjesa potrebno je izbušiti postojeću gredu i postaviti po dvije vješaljke okruglog punog presjeka (fi 18 mm) na vrh (1 sa svaka strane grede) i dno (unutar novoprojektirane AB grede).
Ovješenje je izvedeno od čelika S 255 i S 355, u svemu prema detaljima iz projektno-tehničke dokumentacije. Stavkom je obuhvaćena izrada ovješenja, bušenje nosača za hvatište oslonca i montaža ovješenja. Radne skele su obuhvaćene cijenom.</t>
  </si>
  <si>
    <t>Dobava i oblaganje podova kamenim pločama od bijelog vapnenca iz lokalnih kamenoloma, debljine 2,00 cm, u cementnom ljepilu.</t>
  </si>
  <si>
    <t>Nabava kamenih pragova na ulazima u objekat debljine 3,00 cm. Kamen je bijeli vapnenac iz lokalnih kamenoloma.</t>
  </si>
  <si>
    <t>Nabava kamenih klupčica na prozorima objekta.  Kamen je bijeli vapnenac iz lokalnih kamenoloma.</t>
  </si>
  <si>
    <t>Iskop do projektirane kote, u materijalu B kategorije za poduhvaćanje temelja objekta.</t>
  </si>
  <si>
    <t>Nabava, dovoz i ugradba tamponskog materijala debljine 20,00 cm ispod podne ploče (prizemlja i podruma).</t>
  </si>
  <si>
    <t>U jediničnu cijenu uključena utovar na privremenoj deponiji, dovoz, zasipanje, razastiranje i planiranje materijala, te nabijanje do potrebne zbijenosti (Ms = 30 MP/m²). Zatrpavanje se izvodi u etapama visine do 30,00 cm. kako napreduju radovi prema projektu poduhvaćenja temelja.</t>
  </si>
  <si>
    <t xml:space="preserve">U jediničnu cijenu uključena utovar na privremenoj deponiji, dovoz, zasipanje, razastiranje i planiranje materijala, te nabijanje do potrebne zbijenosti  (Ms = 30 MP/m²). Zatrpavanje se izvodi u etapama visine do 30,00 cm. </t>
  </si>
  <si>
    <t xml:space="preserve">Dobava, ugradba i njega betona oznake C 30/37, maksimalnog zrna agregata 16 mm, u armiranobetonske jednostrane obložne zidove objekta. </t>
  </si>
  <si>
    <t xml:space="preserve">Dobava, ugradba i njega betona oznake C 30/37 u armiranobetonske grede. </t>
  </si>
  <si>
    <t xml:space="preserve">Dobava, ugradba i njega betona oznake C 30/37 u armiranobetonske zidove objekta. </t>
  </si>
  <si>
    <t xml:space="preserve">Dobava, ugradba i njega betona oznake C 30/37 u armiranobetonske stepenica  na tlu. </t>
  </si>
  <si>
    <t>Konstrukcija od aluminijskih profila. Boja bijela (RAL 9010 ili jednakovrijedno). Stakla su lamistal (3+3 mm) sa folijom protiv raspršivanja.</t>
  </si>
  <si>
    <t>Nosiva konstrukcija su čelični profili 120/120/6 i 80/120/6. Čeličnu konstrukciju izvesti  u skladu sa zadanom geometrijom prostora i usidriti u betonske konstuktivne dijelove.</t>
  </si>
  <si>
    <t xml:space="preserve"> Potrebno je izraditi radionički nacrt i dostaviti ga na ovjeru nadzornom inženjeru.</t>
  </si>
  <si>
    <t>Obloga se izvodi po obodu čelične nosive konstrukcije, odnosno metalna potkonstrukcija je umetnuta između čelične nosive konstrukcije.</t>
  </si>
  <si>
    <t>VANJSKA STOLARIJA</t>
  </si>
  <si>
    <t>Nabava, doprema i ugradnja dvokrilnih vanjskih ostakljenih, zaokretnih vrata, dimenzije 200/280 cm, POZ V.1.3.a</t>
  </si>
  <si>
    <t>Vrata moraju zadovoljavati uvjete otpornosti prema požaru  EI2 30-C-Sm.</t>
  </si>
  <si>
    <t>Jediničnom cijenom obuhvatiti izradu radioničkog nacrta, sav spojni i pričvrsni materijal kao i potreban propisani okov i poklopni profili. Mjere obavezno provjeriti na objektu.</t>
  </si>
  <si>
    <t>Zaštita od sunčeva zračenja:
- aluminijske žaluzine s unutarnje strane stakla, bijele boje i malene transparetnosti ( Fc = 0,8 ), lamele šrine 25 mm, mogućnost regulacije naklona lamela i podizanja/spuštanja. Sav potreban rad i materijal za ovakvu ugradnju uključen je u stavku..</t>
  </si>
  <si>
    <t xml:space="preserve">Zaštita od sunčeva zračenja:
- aluminijske žaluzine s unutarnje strane stakla, bijele boje i malene transparetnosti ( Fc = 0,8 ), lamele šrine 25 mm, mogućnost regulacije naklona lamela i podizanja/spuštanja. Sav potreban rad i materijal za ovakvu ugradnju uključen je u stavku.
</t>
  </si>
  <si>
    <t>NAPOMENE:</t>
  </si>
  <si>
    <t>Za kontaktni spoj između prozorskog okvira i ETICS fasade treba koristiti priključni profil za prozore Sav potreban rad i materijal za ovakvu ugradnju uključen je u stavku prozora.</t>
  </si>
  <si>
    <t xml:space="preserve">Vrata trebaju biti opremljena hidrauličkim uređajem za samozatvaranje i  pripadajućom brtvom te svim ostalim elementima koji su zahtjevani protupožarnom regulativom. Svi spojevi krila i dovratnika ili praga moraju biti odgovarajuće brtvljeni, a na spoju dovratnika i zida  izvesti završni poklopni profil. </t>
  </si>
  <si>
    <t xml:space="preserve">Protupožarna vrata trebaju biti opremljena hidrauličkim uređajem za samozatvaranje i  pripadajućom brtvom te svim ostalim elementima koji su zahtjevani protupožarnom regulativom. Svi spojevi krila i dovratnika ili praga moraju biti odgovarajuće brtvljeni, a na spoju dovratnika i zida  izvesti završni poklopni profil. </t>
  </si>
  <si>
    <t>Vrata  90/210 cm (E-S 60).</t>
  </si>
  <si>
    <t xml:space="preserve">Protupožarna i dimonepropusna vrata trebaju biti opremljena hidrauličkim uređajem za samozatvaranje i  pripadajućom brtvom te svim ostalim elementima koji su zahtjevani protupožarnom regulativom. Svi spojevi krila i dovratnika ili praga moraju biti odgovarajuće brtvljeni, a na spoju dovratnika i zida  izvesti završni poklopni profil. </t>
  </si>
  <si>
    <t xml:space="preserve">Vrata trebaju biti opremljena hidrauličkim uređajem za samozatvaranje i  pripadajućom brtvom te svim ostalim elementima koji su zahtjevani. Svi spojevi krila i dovratnika ili praga moraju biti odgovarajuće brtvljeni, a na spoju dovratnika i zida  izvesti završni poklopni profil. </t>
  </si>
  <si>
    <r>
      <t xml:space="preserve">Zvučna izolacija - Specijalna  Klasa: </t>
    </r>
    <r>
      <rPr>
        <b/>
        <i/>
        <sz val="10"/>
        <rFont val="Arial Narrow"/>
        <family val="2"/>
        <charset val="238"/>
      </rPr>
      <t>Rw min = 35 dB</t>
    </r>
  </si>
  <si>
    <t xml:space="preserve">Protupožarna vrata trebaju biti opremljena  hidrauličkim uređajem za samozatvaranje i  pripadajućom brtvom te svim ostalim elementima koji su zahtjevani protupožarnom regulativom. Krila su u smjeru otvaranja opremljena panik - letvom.  Svi spojevi krila i dovratnika ili praga moraju biti odgovarajuće brtvljeni, a na spoju dovratnika i zida  izvesti završni poklopni profil. </t>
  </si>
  <si>
    <t>Krila su u smjeru otvaranja opremljena panik - letvom. U vratima je integriran mehanizam za zatvaranje.</t>
  </si>
  <si>
    <t>Krila su u smjeru otvaranja opremljena panik - letvom.</t>
  </si>
  <si>
    <t>Zvučna izolacija - prema elaboratu zaštite od buke</t>
  </si>
  <si>
    <t xml:space="preserve">Vrata 80/210 cm;   Rw min = 30 dB </t>
  </si>
  <si>
    <r>
      <t xml:space="preserve">Zvučna izolacija - I.  Klasa: </t>
    </r>
    <r>
      <rPr>
        <b/>
        <i/>
        <sz val="10"/>
        <rFont val="Arial Narrow"/>
        <family val="2"/>
        <charset val="238"/>
      </rPr>
      <t>Rw min = 30 dB</t>
    </r>
  </si>
  <si>
    <t>Nabava, doprema i ugradnja unutrašnjeg ostakljenfine stijene s vratima, dimenzije zidarskog otvora 120/210 cm, POZ Pr.5.</t>
  </si>
  <si>
    <t>Konstrukcija od aluminijskih profila. Boja bijela (RAL 9010 ili jednakovrijedno). Ostakljenje prema dvorani je  lamistal (3+3 mm) sa folijom protiv raspršivanja.</t>
  </si>
  <si>
    <t>Konstrukcija od aluminijskih profila. Boja bijela (RAL 9010 ili jednakovrijedno). Ostakljenje prema korisniku je  lamistal (3+3 mm) sa folijom protiv raspršivanja.</t>
  </si>
  <si>
    <t>Dimenzija zidarskog otvora: 80/210 cm.</t>
  </si>
  <si>
    <t>Nabava, doprema i ugradnja jednokrilnih punih, zaokretnih vrata,  dimenzije 90/210 cm, POZ V.1.1 dimenzije 90/210 cm i  dimenzije 80/210 cm POZ V.1.2. (UPS postorjenje)</t>
  </si>
  <si>
    <t>Vrata izvedena u industrijski bojanom okviru, sa obostranim obrubnim teleskopskim letvicama širine 6-7 cm. Krilo sa zvučnom ispunom, industrijski bojano. Suha montaža bez ugradnje slijepih štokova. Sve bojano u sivo-bijelu boju (RAL 9002 ili jednakovrijedno). Sve izvesti prema tehničkom detalju i uputstvima odabranog proizvođača pojedinog elementa.</t>
  </si>
  <si>
    <t>Nabava, doprema i ugradnja unutrašnjih punih dvokrilnih zaokretnih vrata, dimenzija 200/215 cm, POZ V.1.11.b</t>
  </si>
  <si>
    <t>Osnovna nosiva konstrukcija od čeličnih cijevi.  Obložne stijenke su izvedene od aluminijskih eloksiranih bojanih profila sa ostakljenjem protupožarnim staklom, sve u skladu s traženim protupožarnim svojstvima. Suha montaža bez ugradnje slijepih štokova. Sve bojano u sivo-bijelu boju (RAL 9002 ili jednakovrijedno). Sve izvesti prema tehničkom detalju i uputstvima odabranog proizvođača pojedinog elementa.</t>
  </si>
  <si>
    <t>Nabava, doprema i ugradnja unutrašnjih punih dvokrilnih zaokretnih unutrašnjih protupožarnih vrata, dimenzija 180/210 cm, POZ V.1.11.a</t>
  </si>
  <si>
    <t>Osnovna nosiva konstrukcija od čeličnih cijevi.  Obložne stijenke su izvedene od aluminijskih eloksiranih bojanih profila sa ispunom aluminjiskim panelom sa vatrootpornom ispunom, sve u skladu s traženim protupožarnim svojstvima.Suha montaža bez ugradnje slijepih štokova. Sve bojano u sivo-bijelu boju (RAL 9002 ili jednakovrijedno). Sve izvesti prema tehničkom detalju i uputstvima odabranog proizvođača pojedinog elementa.</t>
  </si>
  <si>
    <t>Nabava, doprema i ugradnja unutrašnjih punih jednokrilnih zaokretnih vrata, dimenzija 120/210 cm, POZ V.1.10.</t>
  </si>
  <si>
    <t>Vrata izvedena u industrijski bojanom okviru, sa obostranim obrubnim teleskopskim letvicama širine 6-7 cm. Krilo sa zvučnom ispunom, industrijski bojano. Sve bojano u sivo-bijelu boju (RAL 9002 ili jednakovrijedno). Suha montaža bez ugradnje slijepih štokova.Sve izvesti prema tehničkom detalju i uputstvima odabranog proizvođača pojedinog elementa.</t>
  </si>
  <si>
    <t>Nabava, doprema i ugradnja unutrašnjih punih jednokrilnih zaokretnih vrata, dimenzija 90/210 cm, POZ V.1.6.</t>
  </si>
  <si>
    <t>Vrata izvedena u industrijski bojanom okviru, sa obostranim obrubnim teleskopskim letvicama širine 6-7 cm. Krilo sa zvučnom ispunom, industrijski bojano.Suha montaža bez ugradnje slijepih štokova.Sve bojano u sivo-bijelu boju (RAL 9002 ili jednakovrijedno). Sve izvesti prema tehničkom detalju i uputstvima odabranog proizvođača pojedinog elementa.</t>
  </si>
  <si>
    <t>Nabava, doprema i ugradnja unutrašnjih punih jednokrilnih zaokretnih vrata, dimenzija 100/210 cm, POZ V.1.5.</t>
  </si>
  <si>
    <t>Vrata izvedena u industrijski bojanom okviru, sa obostranim obrubnim teleskopskim letvicama širine 6-7 cm. Krilo sa zvučnom ispunom, industrijski bojano.Suha montaža bez ugradnje slijepih štokova. Sve bojano u sivo-bijelu boju (RAL 9002 ili jednakovrijedno). Sve izvesti prema tehničkom detalju i uputstvima odabranog proizvođača pojedinog elementa.</t>
  </si>
  <si>
    <t>Nabava, doprema i ugradnja unutrašnjih punih dvokrilnih zaokretnih vrata, dimenzija 200/254 cm, POZ V.1.4.</t>
  </si>
  <si>
    <t>Osnovna nosiva konstrukcija protupožarnih i dimonepropupusnih vrata od čeličnih cijevi, a obložne stijenke su izvedene od aluminijskih eloksiranih bojanih profila sa sa ostakljenjem protupožarnim staklom, sve u skladu s traženim protupožarnim svojstvima. Suha montaža bez ugradnje slijepih štokova. Sve bojano u sivo-bijelu boju (RAL 9002 ili jednakovrijedno). Sve izvesti prema tehničkom detalju i uputstvima odabranog proizvođača pojedinog elementa.</t>
  </si>
  <si>
    <t>Nabava, doprema i ugradnja unutrašnjih dvokrilnih zaokretnih ostakljenih  vrata, dimenzija 200/220 cm, POZ V.1.3.b</t>
  </si>
  <si>
    <t xml:space="preserve">Vrata  80/210 cm (E-S 60); Rw min = 25 dB </t>
  </si>
  <si>
    <t>Standardna vrata izvedena s okvirom od aluminijskih eloksiranih bojanih profila  sa obostranim obrubnim teleskopskim letvicama širine 6-7 cm. Oblik profila (T; Z; U) odabrati prema poziciji ugradnje vrata u odnosu na zidnu ravninu. Krilo sa zvučnom ispunom.  Osnovna nosiva konstrukcija protupožarnih i dimonepropupusnih vrata od čeličnih cijevi, a obložne stijenke su izvedene od aluminijskih eloksiranih bojanih profila sa ispunom aluminjiskim panelom sa vatrootpornom ispunom, sve u skladu s traženim protupožarnim svojstvima. Suha montaža bez ugradnje slijepih štokova. Sve bojano u sivo-bijelu boju (RAL 9002 ili jednakovrijedno).  Sve izvesti prema tehničkom detalju i uputstvima odabranog proizvođača pojedinog elementa.</t>
  </si>
  <si>
    <t>Nabava, doprema i ugradnja unutrašnjih punih jednokrilnih zaokretnih vrata, dimenzija 80/210 cm, POZ V.1.2.</t>
  </si>
  <si>
    <t xml:space="preserve">Vrata  90/210 cm (EI 60-C-Sm); Rw min = 25 dB </t>
  </si>
  <si>
    <t xml:space="preserve">Vrata  90/210 cm; Rw min = 30 dB </t>
  </si>
  <si>
    <t>- 3 komada vrata moraju zadovoljavati uvjete otpornosti prema požaru  EI 60-C-Sm.</t>
  </si>
  <si>
    <t>Nabava, doprema i ugradnja unutrašnjih punih jednokrilnih zaokretnih vrata, dimenzija 90/210 cm, POZ V.1.1.</t>
  </si>
  <si>
    <t>Vrata izvedena s okvirom od aluminijskih eloksiranih bojanih profila  sa obostranim obrubnim teleskopskim letvicama širine 6-7 cm. Oblik profila (T; Z; U) odabrati prema poziciji ugradnje vrata u odnosu na zidnu ravninu. Krilo sa zvučnom ispunom. Suha montaža bez ugradnje slijepih štokova. Sve bojano u sivo-bijelu boju (RAL 9002 ili jednakovrijedno).  Sve izvesti prema tehničkom detalju i uputstvima odabranog proizvođača pojedinog elementa.</t>
  </si>
  <si>
    <t>Nabava, doprema i ugradnja unutrašnjih punih jednokrilnih zaokretnih unutrašnjih vrata, dimenzija 70/210 cm, POZ BB.</t>
  </si>
  <si>
    <t>Sva vrata moraju biti izrađena u skladu sa zvučno - izolacijskim vrijednostima propisanima elaboratom zaštite od buke.</t>
  </si>
  <si>
    <t>Ovdje su obrađene obična te protupožarna i dimonepropusna vanjska stolarija. U skladu sa elaboratom s prikazom mjera zaštite od požara i protupožrnom regulativom, građevinski otvori moraju imati određene karakteristike i opremljeni zahtijevanim elementima.</t>
  </si>
  <si>
    <t>Izvesti ostakljene dijelove u skladu sa odredbama čl. 60. i čl. 61. Tehničkog propisa za staklene konstrukcije (NN 53/17), odnosno ploče prema prostoru dvorane laminirane.</t>
  </si>
  <si>
    <t>Nabava, doprema i ugradnja unutrašnje ostakljene stijenke s vratima prema negrijanom prostoru, dimenzije zidarskog otvora 155/405 cm i vrata 95/220 cm, POZ Pr.1.1.</t>
  </si>
  <si>
    <t>Nabava, doprema i ugradnja unutrašnje ostakljene stijenke s vratima prema negrijanom prostoru, dimenzije zidarskog otvora 155/550 cm i vrata 95/220 cm, POZ Pr.1.1.</t>
  </si>
  <si>
    <t>Izvesti ostakljene dijelove u skladu sa odredbama čl. 60. i čl. 61. Tehničkog propisa za staklene konstrukcije (NN 53/17).</t>
  </si>
  <si>
    <t>Ugradnju vanjskih građevinskih otvora treba izvesti prema smjernicama RAL ili jednakovrijednim te smjernicama dobavljača sistema što između ostalog podrazumjeva:
 - spoj stolarije i zida (međuprostor) treba održati suhim
 - stijenka treba pozicionirati na pravilnu liniju izoterme
 - treba spriječiti protok vodene pare u izolaciju vodo- i    paronepropusnost iznutra prema međuprostoru
 - s vanjske strane treba sprječiti ulazak vode ili proboj kiše (vodonepropusnost izvana prema međuprostoru)
 - osigurati nesmetani izlazak vodene pare iz međuprostora u atmosferu (paropropusnost iz međuprostora prema van). Sav potreban rad i materijal za ovakvu ugradnju uključen je u stavku građevinskog otvora.</t>
  </si>
  <si>
    <t xml:space="preserve">Polaganje/ oblaganje ljepljenjem odgovarajućim ljepilom na pripremljenu podlogu točno po uputi proizvoditelja. 
Nakon postave fuge-sljubnice zapuniti fleksibilnom fugen masom u boji pločica. Pločice polagati fugu na fugu, s paralelenim reškama. Fuge izvesti širine 2-3 mm, u nepropusnoj izvedbi. Rubove pločica uz bočne plohe rezati ovisno o stvarnom stanju i silikonirati.
</t>
  </si>
  <si>
    <t>Otpornost na habanje podnih pločica mora biti PEI 4, protukliznost  podnih pločica min R10, a vodoupojnost Ib, prema normi HRN EN 14411 ili jednakovrijednom.</t>
  </si>
  <si>
    <t>Pločica min debljine d=9,0 mm, u sivom mat tonu dimenzija oko 60 x 60 cm.</t>
  </si>
  <si>
    <t>Gres je pločicama predviđeno obložiti podove u WC-ima  i zidove u WC-ima. Zidne plohe oblažu se do stropa. Stavkom je obuhvaćena nabava i do gradilišta doprema pločica, ljepila, visokokvalitetnu masu za fugiranje, križiće, aluminijske kutne letvice i impregnaciju (posebnu za ab  i zidane plohe, a posebnu za gips-kartonske plohe), obavlja cjelokupnu gradilišnu manipulaciju (i gres pločica), ugradbu i detaljno čišćenje prostora u kojem radi, prije početka rada i nakon završetka rada.</t>
  </si>
  <si>
    <t>PRIPREMNI I OSTALI RADOVI</t>
  </si>
  <si>
    <t>Ispitivanje vodonepropusnosti kanalizacijske mreže.
Ispitivanje provesti prema HRN EN1610 ili jednakovrijedno, sve prema  zahtjevima i naputcima definiranim glavnim projektom.</t>
  </si>
  <si>
    <t>ISPITIVANJE MREŽE
Ispitivanje vodovodne mreže tlačnim probama po dionicama.
Ispitivanje provesti prema HRN EN1610 ili jednakvrijedno, sve prema zahtjevima i naputcima definiranim glavnim projektom.</t>
  </si>
  <si>
    <t>ISPITIVANJE HIDRANTSKE MREŽE
Ispitivanje hidrantske mreže tlačnim probama, sve prema zahtjevima i naputcima definiranim glavnim projektom..</t>
  </si>
  <si>
    <t>Izrada projektne dokumentacije ( projekti izvedenog stanja instalacije grijanja i hlađenja). Predmetna stavka obuhvaća izradu 3 papirnata primjerka projekta izvedenog stanja instalacije grijanja i hlađenja, te jedan digitalni zapis na prijenosnom mediju (CD). Napomena: nije potrebno izraditi zasebne projekte izvedenog stanja grijanja i lađenja i zaseban projekt izvedenog stanja ventilacije nego se u istom projektu izvedenog stanja mogu prikazati i instalacije grijanja i hlađenja, i instalacije ventilacije.</t>
  </si>
  <si>
    <t>Dobava i montaža stropnog vrtložnog distributera zraka za visine ugradnje ≥ 3.80 m  s podešavajućim lamelama za ubacivanje zraka. Podešavanje smjera i kuta ubacivanja zraka se izvodi elektromotorno (0-10V) promjenom položaja lamela. Lamele se zakreću prema potrebi ovisno o režimu grijanja ili hlađenja. Distributer zraka se sastoji od priključne kutije s horizontalnim priključkom i kvadratnom istrujnom pločom s podešavajućim lamelama. Materijal izrade priključne kutije je čelični pocinčani lim, a istrujna ploča je izrađena iz čeličnog pocinčanog lima, obojana u RAL 7034, ili jednakovrijedno. Stavka obuhvaća i sav potrošni materijal koji je potreban za montažu iste.</t>
  </si>
  <si>
    <t>Izrada projektne dokumentacije ( projekti izvedenog stanja instalacije ventilacije). Predmetna stavka obuhvaća izradu 3 papirnata primjerka projekta izvedenog stanja instalacije ventilacije, te jedan digitalni zapis na prijenosnom mediju (CD).Napomena: nije potrebno izraditi zasebne projekte izvedenog stanja grijanja, hlađenja i zaseban projekt izvedenog stanja ventilacije nego se u istom projektu izvedenog stanja mogu prikazati i instalacije grijanja i hlađenja, i instalacije ventilacije.</t>
  </si>
  <si>
    <t>Slijepa maska  ∅400  distributera zraka koja se lijepi na spušteni strop radi simetrije u prostoru</t>
  </si>
  <si>
    <t>Projekt izvedenog stanja (3 kom na papiru, 1 kom na CD)</t>
  </si>
  <si>
    <r>
      <t>U jediničnu cijenu uključena nabava, dovoz, zasipanje, razastiranje i planiranje materijala, te nabijanje do potrebne zbijenosti (Ms =</t>
    </r>
    <r>
      <rPr>
        <b/>
        <sz val="10"/>
        <rFont val="Arial Narrow"/>
        <family val="2"/>
        <charset val="238"/>
      </rPr>
      <t xml:space="preserve"> 80</t>
    </r>
    <r>
      <rPr>
        <sz val="10"/>
        <rFont val="Arial Narrow"/>
        <family val="2"/>
        <charset val="238"/>
      </rPr>
      <t xml:space="preserve"> MP/m²). Zatrpavanje se izvodi u etapama visine do 30,00 cm, te ručni rad gdje nije moguć rad strojem.</t>
    </r>
  </si>
  <si>
    <t>Dobava, doprema i ugradnja unutarnje obloge postojećih zidova od dvostrukih tvrdih  gipskartonskih ploča s povećanom zaštitom od požara, vlage i buke i mehaničkom otpornosti, ugrađenih na potkonstrukciju ukupne debljine 5,50 cm.</t>
  </si>
  <si>
    <t>Dobava, doprema i ugradnja unutarnje obloge postojećih zidova od dvostrukih  tvrdih  gipskartonskih ploča s povećanom zaštitom od požara, vlage i buke i mehaničkom otpornosti,  ugrađenih na potkonstrukciju ukupne debljine 7,50 cm.</t>
  </si>
  <si>
    <t>Dobava, doprema i ugradnja unutarnje obloge postojećih zidova od dvostrukih  tvrdih  gipskartonskih ploča s povećanom zaštitom od požara, vlage i buke i mehaničkom otpornosti,  ugrađenih na potkonstrukciju ukupne debljine 10,00 cm.</t>
  </si>
  <si>
    <t>JAKA STRUJA</t>
  </si>
  <si>
    <t>IZNOS (KN)</t>
  </si>
  <si>
    <t>JED. CIJENA (KN)</t>
  </si>
  <si>
    <t>KOLIČ.</t>
  </si>
  <si>
    <t>JED. MJ.</t>
  </si>
  <si>
    <t>OPIS</t>
  </si>
  <si>
    <t>RED.BR.</t>
  </si>
  <si>
    <t>Ispitivanje izvedene instalacije, te izdavanje atesta o ispitivanju.</t>
  </si>
  <si>
    <t>-gibljiva cijev Ø25mm</t>
  </si>
  <si>
    <t>-gibljiva cijev Ø16/20mm</t>
  </si>
  <si>
    <t>Dobava i montaža instalacionih cijevi za uvlačenje kabela jake i slabe struje.</t>
  </si>
  <si>
    <t>NAPOMENA: SVE STAVKE UKLJUČUJU DOBAVU, MONTAŽU I SPAJANJE NA OBA KRAJA, te ostali sitni nenabrojeni spojni i montažni materijal do pune funkcionalnosti !!!</t>
  </si>
  <si>
    <t>SPRINKLER STANICA - ELEKTRO DIO</t>
  </si>
  <si>
    <t>IV.</t>
  </si>
  <si>
    <t>Prvo punjenje spremnika diesel el. agregata, dieselskim gorivom u količini od 200 litara.</t>
  </si>
  <si>
    <t>PRVO PUNJENJE GORIVA</t>
  </si>
  <si>
    <t>- "ZABRANJEN PRISTUP OTVORENIM PLAMENOM" (na ulazna vrata)</t>
  </si>
  <si>
    <t>- "NE PUŠI"</t>
  </si>
  <si>
    <t>- "ZABRANJEN ULAZ"</t>
  </si>
  <si>
    <t>ZABRANJENO JE DODIRIVATI DIJELOVE MOTORA I GENERATORA PRIJE RADA NA AGREGATU POTREBNO JE PRIKLOPKU VRSTE RADA POSTAVITI U POLOŽAJ "ISKLJUČEN POGON""</t>
  </si>
  <si>
    <t>"DIESEL MOTOR JE SA AUTOMATSKIM STARTOM</t>
  </si>
  <si>
    <t>-PAŽNJA</t>
  </si>
  <si>
    <t>Dobava i ugradnja upozornih tablica:</t>
  </si>
  <si>
    <t>Uokvirena uputa za rukovanje postrojenjem.</t>
  </si>
  <si>
    <t>Lopata s ručicom i dva nosača za montažu na zid.</t>
  </si>
  <si>
    <t>Sanduk sa pijeskom volumena V - 0,25m2, dimenzija cca 1000x500x500mm od čeličnog pocinčanog lima debljine 3mm, s okvirima iz pocinčanih Fe profila.</t>
  </si>
  <si>
    <t>Zaštitna elektroizolacijska prostirka (tepih) za nazivni napon iznad 1000V, ispitni napon od 2000V u toku 1 min, dok najveća struja odvoda može biti 20mA, deb. 4,5mm, širine 1250mm.</t>
  </si>
  <si>
    <t>Ploča upozorenja s natpisom "OPREZ VISOKI NAPON" dim. 300x400x1mm, Al-lim oznake</t>
  </si>
  <si>
    <t>Zidne upute za pružanje prve pomoći unesrećenima od udara el. struje dim. 500x700x1mm, Al-lim oznake</t>
  </si>
  <si>
    <t>Zidni ormarić prve pomoći, sa svom potrebnom sanitetskom opremom.</t>
  </si>
  <si>
    <t>-vrijeme djelovanja 15 sek., domet mlaza 2-3m proizvod</t>
  </si>
  <si>
    <t>Tehnički podaci:</t>
  </si>
  <si>
    <t>-gašenje požara lako zapaljivih tekućih i krutih materijala u zatvorenim prostorijama;</t>
  </si>
  <si>
    <t>-gašenje požara električnih instalacija i uređaja pod VN;</t>
  </si>
  <si>
    <t>Dobava i montaža vatrogasnog aparata CO2, za gašenje ugljičnim dioksidom sadržaja 6kg:</t>
  </si>
  <si>
    <t>HTZ OPREMA I OPREMA ZA GAŠENJE POŽARA</t>
  </si>
  <si>
    <t>Izrada premosta okvira vrata žaluzina, cjevovoda goriva, krilne crpke, limenih kanala i ostale opreme Cu pletenicom 16 mm2-finožična, dužine do 50 cm, s kabelskim stopicama na oba kraja.</t>
  </si>
  <si>
    <t>Izrada uzemljenja agregatske stanice sa pocinčanom trakom 20 x 3 mm u kanalu, djelomično na nosače, sa svim spojnicama za agregat, cjevovode, ormare, ulazna vrata i ostale metalne površine sa premoštenjima prirubnicama i spojenih na zajednički uzemljivač, komplet s nosačima 1 kom/0,75m.</t>
  </si>
  <si>
    <t>UZEMLJENJE</t>
  </si>
  <si>
    <t>Komplet.</t>
  </si>
  <si>
    <t>-mjerenje nivoa buke.</t>
  </si>
  <si>
    <t>-sistem ventilacije;</t>
  </si>
  <si>
    <t>-sistem goriva;</t>
  </si>
  <si>
    <t>Probno ispitivanje i puštanje u rad:</t>
  </si>
  <si>
    <t>-čišćenje i bojanje kanala.</t>
  </si>
  <si>
    <t>-izrada i montaža jedrenog platna;</t>
  </si>
  <si>
    <t>-izrada i montaža ventilacijskih kanala;</t>
  </si>
  <si>
    <t>-montaža prigušivača buke na ulazu i izlazu zraka;</t>
  </si>
  <si>
    <t>-postavljanje i ugradnja sih žaluzina i zaštitnih mreža;</t>
  </si>
  <si>
    <t>Montaža elemenata za ventilaciju:</t>
  </si>
  <si>
    <t>-izolacija ispušnog cjevovoda.</t>
  </si>
  <si>
    <t>-čišćenje i bojanje cijevi;</t>
  </si>
  <si>
    <t>-zavarivanje cijevi i pričvršćenja;</t>
  </si>
  <si>
    <t xml:space="preserve">    </t>
  </si>
  <si>
    <t>Montaža ispušnog cjevovoda:</t>
  </si>
  <si>
    <t>Unošenje, postavljanje i pričvršćenje agregata na pod.</t>
  </si>
  <si>
    <t>MONTAŽA OPREME</t>
  </si>
  <si>
    <t>Sitni, potrošni, montažni, pričvrsni i ovjesni materijal .</t>
  </si>
  <si>
    <t>NAPOMENA : Sve mjere i montažu prilagoditi na licu mjesta.</t>
  </si>
  <si>
    <t>-ukupna površina rebrastog lima rezanog prema situaciji na mjestu montaže.</t>
  </si>
  <si>
    <t>-ukupna dužina rubnjaka je;</t>
  </si>
  <si>
    <t>Dobava, postava i spajanje poklopaca iz rebrastog lima sa potrebnim rubnjacima iz kutnih profila, sidrenih sa strane. Deb. lima je 5mm, a kutnici su željezni 30x30mm, antikorozivno zaštićeni:</t>
  </si>
  <si>
    <t>Izolacija ispušne cijevi kamenom vunom debljine 60mm, sa Al oblogom u dužini 150cm.</t>
  </si>
  <si>
    <t>Dobava elastičnog umetka-kompenzatora, sa prirubnicom i protuprirubnicom na cijevi, u horizontalni dio ispušnog cjevovoda o125.</t>
  </si>
  <si>
    <t>Hamburški lukovi za izradu ispušnog cjevovoda dimenzija 133x4mm, s bojanjem vatrootpornom bojom do 650 oC.</t>
  </si>
  <si>
    <t>Ermeto spoj.</t>
  </si>
  <si>
    <t>Bakrene cijevi 10x1mm.</t>
  </si>
  <si>
    <t>Crne bešavne cijevi 3/4, sa koljenima, spojnim elementima.</t>
  </si>
  <si>
    <t>Holender 3/4".</t>
  </si>
  <si>
    <t xml:space="preserve">m </t>
  </si>
  <si>
    <t>NAPOMENA :Sve mjere prilagoditi na licu mjesta.</t>
  </si>
  <si>
    <t>Mineralna vuna debljine 20-50mm (ili drugi izolacijski materijal) za ispunu otvora između zračnih kanala i zida.</t>
  </si>
  <si>
    <t>Ventilacijski kanali izrađeni iz pocinčanog lima, deb. 1 mm, uključivo sa držačima i okvirima, na odvodnom tunelu toplog zraka između agregata i žaluzine na izlazu toplog zraka (dimenzije i oblik prilagoditi na licu mjesta).</t>
  </si>
  <si>
    <t>Elastični prijelazni komad izrađen iz jedrenog platna za spoj između hladnjaka motora i ventilacijskog kanala-prigušivača buke cca 2,05m2.U ovu stavku spada izrada potrebnih prirubnica (2 kom) iz kutnog profila 20x20mm, s montažom.</t>
  </si>
  <si>
    <t>Fiksna žaluzina na izlazu toplog zraka iz eloksiranog aluminija sa zaštitnom mrežom, dim. otvora cca. 1,0 m2 (dimenzije prilagoditi otvorima), zaštitna metalna mrežica dim okaca 3x3mm, na otvoru izlazu toplog  zraka (izradu prilagoditi otvorima u zidu)</t>
  </si>
  <si>
    <t>Fiksna žaluzina u vratima iz eloksiranog aluminija sa zaštitnom mrežom, dim. otvora cca. 1,0 m2 (dimenzije prilagoditi otvorima), zaštitna metalna mrežica dim okaca 3x3mm, na otvoru za ulaz svježeg zraka (izradu prilagoditi vratima, izraditi je iz jednog ili više djelova ukupne površine 1 m2).</t>
  </si>
  <si>
    <t>Komplet montirano ključ u ruke</t>
  </si>
  <si>
    <r>
      <t xml:space="preserve">Isporuka, istovar, montaža i testiranje sustava. </t>
    </r>
    <r>
      <rPr>
        <b/>
        <sz val="10"/>
        <rFont val="Arial"/>
        <family val="2"/>
        <charset val="238"/>
      </rPr>
      <t>Kod puštanja u rad obaviti ispitivanje sustava teretom od minimalno   65 kW. Dostaviti ispitni protokol o rezultatima mjerenjima u svim režimima rada, te pri skokovitim, dinamičkim promjenama opterećenja.“</t>
    </r>
  </si>
  <si>
    <t>-HTZ oprema.</t>
  </si>
  <si>
    <t>-izdavanje potrebnih atesta;</t>
  </si>
  <si>
    <t>-puštanje u rad;</t>
  </si>
  <si>
    <t>-ispitivanje ;</t>
  </si>
  <si>
    <t>-montaža opreme;</t>
  </si>
  <si>
    <t>-izrada projektne dokumentacije;</t>
  </si>
  <si>
    <t>-ostala potrebna oprema;</t>
  </si>
  <si>
    <t>-dodatna zaštitna kada ispod rezervara goriva</t>
  </si>
  <si>
    <t>-ručna krilna pumpa</t>
  </si>
  <si>
    <t>-akumulatori;</t>
  </si>
  <si>
    <t>U stavku je uključeno i:</t>
  </si>
  <si>
    <t>Samostalni komutacijski ormar predviđen za montažu na zid sa ugrađenim mrežno/agregatskim preklopkom s električnom i mehaničkom blokadom mikroprocesorski upravljani Nazivne struje 160A</t>
  </si>
  <si>
    <t>KOMUTACIJSKI ORMAR</t>
  </si>
  <si>
    <r>
      <t>Zašite motora:</t>
    </r>
    <r>
      <rPr>
        <sz val="10"/>
        <rFont val="Arial"/>
        <family val="2"/>
        <charset val="238"/>
      </rPr>
      <t xml:space="preserve"> Visoka temperatura/nizak nivo rashladne tekućine motora, nizak prisisak ulja, nema goriva i pobjeg.</t>
    </r>
  </si>
  <si>
    <r>
      <t xml:space="preserve">Zašite generatora: </t>
    </r>
    <r>
      <rPr>
        <sz val="10"/>
        <rFont val="Arial"/>
        <family val="2"/>
        <charset val="238"/>
      </rPr>
      <t>Preopterećenje, kratki spoj, podnapon, nadnapon, asimetrija, podfrekvencija i nadfrekvencija.</t>
    </r>
  </si>
  <si>
    <r>
      <t>Daljinska signalizacija i upravljanje:</t>
    </r>
    <r>
      <rPr>
        <sz val="10"/>
        <rFont val="Arial"/>
        <family val="2"/>
        <charset val="238"/>
      </rPr>
      <t xml:space="preserve"> izlaz za zbirni kvar, kontakti za daljinsku signalizaciju, ulazi za isklop u nuždi i daljinsku blokadu rada
Upravljanje: Tipkala za izbor režima rada (test, automatsko, ručno), upravljanje (uključenje generatorskog sklopnika, uključenje sklopnika mreže, reset, start, stop, isključenje zvučnog alarma), tipkala za programiranje. 
                                                                   </t>
    </r>
  </si>
  <si>
    <r>
      <t>Signalizacija stanja i kvarova (ispis na LCD-displeju):</t>
    </r>
    <r>
      <rPr>
        <sz val="10"/>
        <rFont val="Arial"/>
        <family val="2"/>
        <charset val="238"/>
      </rPr>
      <t xml:space="preserve"> 
Nadnapon/podnapon i nad/pod frekvencija generatora, preopterećenje i kratki spoj generatora, nad/podfrekvencija i nad/podnapon mreže, napona mreže, pobjeg, nizak napon punjenja baterija, napon baterije.
</t>
    </r>
  </si>
  <si>
    <r>
      <t xml:space="preserve">Svjetlosna signalizacija – stanja (LED): </t>
    </r>
    <r>
      <rPr>
        <sz val="10"/>
        <rFont val="Arial"/>
        <family val="2"/>
        <charset val="238"/>
      </rPr>
      <t xml:space="preserve">
Mreža prisutna/neispravna, generatorski napon prisutan/neispravan, uključen generatorski sklopnik, uključen mrežni sklopnik, nizak prtisak ulja, visoka temperatura/nizak nivo rashladne tekućine motora, nizak nivo goriva (pričuva goriva), neuspio start, nizak napon baterije</t>
    </r>
  </si>
  <si>
    <r>
      <t>Mjerenje (ispis na LCD-displeju):</t>
    </r>
    <r>
      <rPr>
        <sz val="10"/>
        <rFont val="Arial"/>
        <family val="2"/>
        <charset val="238"/>
      </rPr>
      <t xml:space="preserve"> Napon generatora, frekvencija generatora, napon mreže, struja generatora, frekvencija mreže, napon baterije, broj okretaja motora, nivo goriva, te brojač sati rada.</t>
    </r>
  </si>
  <si>
    <t xml:space="preserve">Ormar automatike s mikroprocesorskim upravljanjem ugrađen u kučište elektroagragatskog postrojenja.   </t>
  </si>
  <si>
    <t>UPRAVLJAČKI ORMAR</t>
  </si>
  <si>
    <t>Maksimalne dimenzije postrojenja 2260x1000x1400 mm (dužina x širina x visina) +/-5%; masa 1500 kg +/-5%</t>
  </si>
  <si>
    <r>
      <t xml:space="preserve">Predgrijavanje motora preko zagrijavanja rashladne tekućine putem termostatski reguliranog grijača 230 V, za preuzimanje udarnog opterećenja odmah po startu. Spremnik goriva zapremine </t>
    </r>
    <r>
      <rPr>
        <b/>
        <u/>
        <sz val="10"/>
        <rFont val="Arial"/>
        <family val="2"/>
        <charset val="238"/>
      </rPr>
      <t>150 l</t>
    </r>
    <r>
      <rPr>
        <sz val="10"/>
        <rFont val="Arial"/>
        <family val="2"/>
        <charset val="238"/>
      </rPr>
      <t xml:space="preserve"> smješten u podnožju agregata.</t>
    </r>
  </si>
  <si>
    <t>POGONSKI MOTOR: diesel motor, 4-taktni, 4 cilindara u redu,zapremine 4500 ccm, snage 110 KS, potrošnje goriva 15,4 l/h pri 75% tereta,  s direktnim ubrizgavanjem J-Z, mehaničkom regulacijom broja okretaja, suhim filterom zraka, s prednabijanjem i hladnjakom zrak/ zrak zarka za izgaranje, vodom hlađen, tlačno podmazivan.</t>
  </si>
  <si>
    <r>
      <t>Dobava polaganje kompaktnog elektroagregatskog postrojenja s mikroprocesorskim upravljanjem , namjenjeno za automatsko rezervno ili osnovno napajanje potrošača. Ugrađeno u zatvoreno kučiše s nivoom buke smanjenim na</t>
    </r>
    <r>
      <rPr>
        <b/>
        <sz val="10"/>
        <rFont val="Arial"/>
        <family val="2"/>
        <charset val="238"/>
      </rPr>
      <t xml:space="preserve"> 63 dB ±3dB na 7m</t>
    </r>
    <r>
      <rPr>
        <sz val="10"/>
        <rFont val="Arial"/>
        <family val="2"/>
        <charset val="238"/>
      </rPr>
      <t>. Pogonjeno pomoću diesel motora,  koji je prirubno povezan sa sinkronim generatorom. Motor i generator su preko gumenih amortizera pričvršćeni na čelično postolje na koje je direktno pričvršćen i komandni ormar, spremnik goriva te akumulatoske baterije.</t>
    </r>
  </si>
  <si>
    <t>-paralelni panel koji se montira odvojeno na stalno zaposjednutom mjestu, na koji se prenose svi releventni podaci prema propisima za uređaje koji napajaju sigurnosne sustave ili odgovarajuća slična oprema.</t>
  </si>
  <si>
    <t>-sučelje za daljinski prijenos svih potrebnih podataka agregata prema propisima za sigurnosne sustave;</t>
  </si>
  <si>
    <t>Osim navedene opreme agregat treba opremiti sa:</t>
  </si>
  <si>
    <t>-u podnožju agregata ugraditi rezervoar za gorivo</t>
  </si>
  <si>
    <t>Ako nije navedeno, kućište i ostalu opremu agregata treba opremiti dodatno sa:</t>
  </si>
  <si>
    <t>8. Na stalno zaposjednutom mjestu montirati panel na kojeg se prenose sve navedene važne funkcije agregata, komunikacijskim kabelom U/UTP CAT 6, dužine do 90m ili svjetlovodom za veće udaljenosti. Spojni put u instalacionoj cijevi je osiguran. U ovu stavku uključiti panel i komunikacijski kabel sa spajanjem na oba kraja s potrebnim utikačima RJ45., sa spajanjem ispitivanjem.</t>
  </si>
  <si>
    <t>-zemljospoj.</t>
  </si>
  <si>
    <t>-agregat u kvar;</t>
  </si>
  <si>
    <t>-agregat u rad;</t>
  </si>
  <si>
    <t>7. Na stalno zaposjednuto mjesto (stalno dežurna tehnička služba, vratarnica, ostala dežurna služba korisnika, zaštitarska služba i sl. ) treba proslijediti sve bitne podatke o stanju agregata:</t>
  </si>
  <si>
    <t>6. Aku baterije koje se koriste za pokretanje agregata se ne smiju koristiti u druge svrhe. Agregat treba opremiti punjačem koji ima kontrolu punjenja baterija. Aku baterije trebaju biti dimenzionirane da mogu pri temperaturi od 5 (oC) startati 3 puta po 10 sekundi s pauzama  između uključivanja od 5 sekundi.</t>
  </si>
  <si>
    <t>5. U neposrednoj blizini agregata treba osigurati isključenje u slučaju hitnosti (gljiva).</t>
  </si>
  <si>
    <t>-probni rad pod opterećenje.</t>
  </si>
  <si>
    <t>-pokazivače slijedećih stanja: premalena struja baterije, motor prevruć, struja agregata prevelika, crpka goriva pokvarena, pokretanje neuspjel;</t>
  </si>
  <si>
    <t>-uređaje za mjerenje: napona mreže, struje i frekvencij;</t>
  </si>
  <si>
    <t>4.  Agregat treba imati slijedeću opremu:</t>
  </si>
  <si>
    <t>-probni rad bez opterećenja;</t>
  </si>
  <si>
    <t>-automatski;</t>
  </si>
  <si>
    <t>3. Treba raditi u slijedećim režimima:</t>
  </si>
  <si>
    <t>-kada mrežni napon padne na 75% nazivne vrijednnosti dulje od 0,5 sekundi.</t>
  </si>
  <si>
    <t>-kod nestanka mrežnog napon</t>
  </si>
  <si>
    <t>2. Automatski se uključuje u slučajevima:</t>
  </si>
  <si>
    <t>1. U vremenu do 15 sekundi treba zamijeniti osnovno mrežno napajanje, tj sigurno preuzeti opterećenje.</t>
  </si>
  <si>
    <t>OPĆE NAPOMENE ZA  AGREGAT:</t>
  </si>
  <si>
    <t xml:space="preserve">TROŠKOVNIK DIESEL EL.AGREGATA TE PRIPADAJUĆE INSTALACIJE ISPUHA GORIVA, VENTILACIJE I DR., </t>
  </si>
  <si>
    <t>III.</t>
  </si>
  <si>
    <t>Dobava i polaganje antenskog koaksialnog kabela impedancije 50Ώ, gušenjena 1GHz/100 metara 14,2dB, maksimalna frekvencija 6GHz, fi centralnog vodiča 2,85mm, fi izolacije 7,25mm, vanjskog dijametra 10,2 mm</t>
  </si>
  <si>
    <t>-S/FTP CAT 6.</t>
  </si>
  <si>
    <t>-video kabel HDMI;</t>
  </si>
  <si>
    <t>Dobava, montaža i spajanje kabela:</t>
  </si>
  <si>
    <t>Predviđena je instalacija ožičenja i povezivanja opreme. Odabir aktivne opreme nije predmet ovog projekta. Kabele polagati dijelom u PVC cijevi djelom u KB trasama.</t>
  </si>
  <si>
    <t>INSTALACIJA ZA AUDIO-VIDEO OPREMU  DVORANE</t>
  </si>
  <si>
    <t>Ispitivanje izvedene instalacije,Izrada atesta od ovlaštene tvrtke,  montaža opreme, probni rad, puštanje u pogon, pismena i usmena uputstva.</t>
  </si>
  <si>
    <t>-NHXH FE180/E90 3x1,5mm2.</t>
  </si>
  <si>
    <t>-JE-H(St)H-FE180/E30 4x2x0.8mm;</t>
  </si>
  <si>
    <t>Dobava montaža i spajanje kabela. Kabeli se polažu u  instalacionim cijevima:</t>
  </si>
  <si>
    <t>Dobava montaža i spajanje p/ž prekidača za provjetravanje. 24V, 1-0-2</t>
  </si>
  <si>
    <t>Dobava montaža i spajanje n/ž ručnog javljača / tipkala. 24V DC, narančaste boje.</t>
  </si>
  <si>
    <t>Dobava montaža i spajanje centrale za odimljavanje, mogućnost grupiranja motora u 1 grupu, napajanje centrale 230V, izlaz za komponente 24V, osigurana autonomija 72h . Osigurati beznaponski kontakt centralnog požarnog sustava za automatsku aktivaciju.</t>
  </si>
  <si>
    <t>INSTALACIJA ODIMLJAVANJA STUBIŠTA</t>
  </si>
  <si>
    <t>Ispitivanje izvedene instalacije, montaža opreme, probni rad, puštanje u pogon, pismena i usmena uputstva.</t>
  </si>
  <si>
    <t xml:space="preserve">-J-Y(St)y 4x2x0,6mm </t>
  </si>
  <si>
    <t xml:space="preserve">-J-Y(St)y 2x2x0,6mm </t>
  </si>
  <si>
    <t>Dobava, montaža i spajanje kabela. Kabeli se polažu u  instalacionim cijevima i na kabelskim trasama</t>
  </si>
  <si>
    <t>Dobava, montaža i spajanje ispravljač 24V 2A.</t>
  </si>
  <si>
    <t>Dobava, montaža i spajanje poteznog tipkala.</t>
  </si>
  <si>
    <t>Dobava, montaža i spajanje signalne lampe sa zujalicom iznad vrata WC-a.</t>
  </si>
  <si>
    <t>Dobava, montaža i spajanje mini terminal za poziv iz invalidskog WC-a.</t>
  </si>
  <si>
    <t>INSTALACIJA POZIVA IZ INVALIDSKOG WC-a</t>
  </si>
  <si>
    <t>-gibljivi kabel za montažu u lift oknu predviđen za motanje.</t>
  </si>
  <si>
    <t>-U/UTP CAT 6;</t>
  </si>
  <si>
    <t>Komplet</t>
  </si>
  <si>
    <t>- ostali sitni nenabrojeni spojni i montažni materijal, natpisne ploče, vijci i sitni pribor, uzemljenja i sl.</t>
  </si>
  <si>
    <t>-1 kom, ton generator.</t>
  </si>
  <si>
    <t>- 1 kom, video govorni uređaj sa color monitorom, slušalicom, te nosačem u uredu na prizemlju;</t>
  </si>
  <si>
    <t>- 1 kom, napojna jedinica ;</t>
  </si>
  <si>
    <t>- 1 kom, pozivni tablo, sa video kamerom u dizalu ugrađena u pozivnu tipkovnicu;</t>
  </si>
  <si>
    <t>Dobava, montaža i spajanje  govornog-video uređaja u boji  sa slijedećom potrebnom opremom:</t>
  </si>
  <si>
    <t>INSTALACIJA VIDEO GOVORNOG UREĐAJA DIZALA</t>
  </si>
  <si>
    <t>Ispitivanje i puštanje u rad, atest i obuka korisnika</t>
  </si>
  <si>
    <t>Zidni kontroler</t>
  </si>
  <si>
    <t>Priključna kutija spoja induktivne petlje</t>
  </si>
  <si>
    <t>Panel profesionalnog pojačala induktivne petlje</t>
  </si>
  <si>
    <t>Isporuka i ugradnja komplet bakrenog vodiča/plosnate folije i samoljepive zaštitne trake sustava induktivne petlje debljine 0.1 mm, širine 50 mm i duljine 100 m</t>
  </si>
  <si>
    <t>INSTALACIJA INDUKTIVNE PETLJE</t>
  </si>
  <si>
    <t>Primopredaja sustava korisniku, obuka korisnika za rad, predaja jamstvenih listova i uputa za korištenje</t>
  </si>
  <si>
    <t>Izrada dokumentacije izvedenog stanja instalacije strukturnog kabliranja, 3 kom u papirnatom obliku, 1 kom na CD.</t>
  </si>
  <si>
    <t>parica</t>
  </si>
  <si>
    <t>Ispitivanje i obilježavanje parica telefonskog kabela sa izdavanjem rezultata mjerenja u elektroničkom obliku, 3 kom u papirnatom obliku i 1 kom naCD-u</t>
  </si>
  <si>
    <t>Ispitivanje i obilježavanje niti optičkog kabela sa izdavanjem rezultata mjerenja u elektroničkom obliku, 3 kom u papirnatom obliku i 1 kom na CD-u.</t>
  </si>
  <si>
    <t>Ispitivanje i obilježavanje UTP Cat 6 dionica sa izdavanjem rezultata mjerenja u elektroničkom obliku, papiru i na CD-u</t>
  </si>
  <si>
    <t xml:space="preserve">Isporuka, ugradnja i spajanje utičnog modula 1xRJ45 UTP Cat 6 za WIFI </t>
  </si>
  <si>
    <t>Isporuka i polaganje optičkog kabela SM, 12 niti 9/125um, 3x4E9/125. Kabel se polaže dijelom u pvc cijevi djelom na KB trasama.</t>
  </si>
  <si>
    <t>Isporuka i polaganje kabela Cat 6 F/UTP.Kabel se polaže dijelom u pvc cijevi djelom na KB trasama.</t>
  </si>
  <si>
    <t>Dobava, ugradnja i spajanje bežične pristupne točke za n/ž stropnu ugradnju, 802.11ac 3x3 pristupna točka za unutrašnje i vanjsko korištenje. (Nije uključen PoE adapter) 2.4 GHz Brzina 450 Mbps. 5 GHz Brzina 1300 Mbps. Dosega 122 m. Napajanje: 48V PoE 802.3af PoE/802.3at PoE+. 1x RJ45 Gigabit Ethernet priključci. (1) USB 2.0 priključak. (3) Dvopojasne antene 3 dBi svaka. Maksimalna TX Snaga 22dBm. Uključen komplet za stropni /zidni nosač.</t>
  </si>
  <si>
    <t>Ukupno KO:</t>
  </si>
  <si>
    <t>-komplet, redne stezaljke, spojni vodiči, Cu sabirnice, ostali sitni nenabrojeni spojni i montažni materijal, natpisne ploče, vijci i sitni pribor, uzemljenje vrata i sl.</t>
  </si>
  <si>
    <t>-60 kom,spajanje i označavanje svih kabela u ormaru</t>
  </si>
  <si>
    <t>-2 kom,optički prespojni kabel MM 50/125 LC/LC, 2 m, dvostrani</t>
  </si>
  <si>
    <t>-10 kom, prespojni povezni kabel Cat 6 UTP 2m žuti (WIFI)</t>
  </si>
  <si>
    <t>-5 kom, prespojni povezni kabel Cat 6 UTP 2 m sivi (TEL)</t>
  </si>
  <si>
    <t>-52 kom,prespojni povezni kabel Cat 6 UTP 2 m plavi (LAN)</t>
  </si>
  <si>
    <t>-1 kom, napojna letva za UPS 8x230V</t>
  </si>
  <si>
    <t>-5 kom, vodilica kabela horizontalna</t>
  </si>
  <si>
    <t>-2 kom, LAN Preklopnik, GE, Basic L3, SNMP, 24x10/100/1000T + 4x100/1000T/SFP, zajedno s GBIC modulom za SM optiku, tip AT-GS970M/28+AT-SPLX10</t>
  </si>
  <si>
    <t>-1 kom, UPS, On-line tehnologija, sinusni izlaz, snage 1100VA/900W, 19" ugradnja, RS232 priključak za lokalni nadzor (uključen SW za lokalni nadzor, USB priključak za HID protokol, LCD zaslon za prikaz stanja, integriran EPO kontakt za isključenje u nuždi, autonomija: 8 min/500W, 16 min/300W, 24 min/200W, mogućnost spajanja do 2 dodatna baterijska kabineta)</t>
  </si>
  <si>
    <t>'-1 kom, letva za napajanje za UPS sa 8x230V;</t>
  </si>
  <si>
    <t>-1 kom, WIFI preklopnik -16-150W, Gigabitni prekidač s 16 priključaka. 16 Neovisnih komutacijskih priključaka koji dijele ukupno 150 W PoE snage. 16 gigabitnih ethernet priključaka nudi 802.3af / na PoE + ili 24V pasivni PoE i dva SFP utora za optičku povezanost. Integrira se sa softverom  za centralizirano upravljanje  uređajima. Prekidač podržava 802.1X provjeru autentičnosti, označavanje VLAN-a, izolaciju porta, kontrolu stujnog udara. Neblokirajuća propusnost: 18 Gbps. Kapacitet prebacivanja: 36 Gbps. Stopa prosljeđivanja: 26,78 Mpps. GBIC modul za SM optiku UF-SM-10G uključen. GBIC modul za SM optiku UF-SM-10G uključen</t>
  </si>
  <si>
    <t>-1 kom, ISDN patch panel 25xRJ45 Cat 3 sa stražnjim držačem kabela</t>
  </si>
  <si>
    <t>-3 kom, prespojni patch panel 24xRJ45 Cat 6 UTP sa stražnjim držačem kabela</t>
  </si>
  <si>
    <t>-1 kom, optička ladica za spoj 12 SM niti 9/125 LC konektori (uključivo kazete, uvodnice, spojnice i pigtailovi)</t>
  </si>
  <si>
    <t>-1 kom, krovna ventilatorska jedinica 2x35W sa termostatom</t>
  </si>
  <si>
    <r>
      <t xml:space="preserve">Glavni komunikacijski ormar </t>
    </r>
    <r>
      <rPr>
        <b/>
        <sz val="10"/>
        <rFont val="Arial"/>
        <family val="2"/>
        <charset val="238"/>
      </rPr>
      <t xml:space="preserve">KO </t>
    </r>
    <r>
      <rPr>
        <sz val="10"/>
        <rFont val="Arial"/>
        <family val="2"/>
        <charset val="238"/>
      </rPr>
      <t>19" 42U 600x600 opremljen sa prednjim dvokrilnim sigurnosnim staklenim vratima 4mm, s bravicom i ključem, demontažne bočne metalne stranice, demontažna stražnja metalna stranica, otvor s donje i gornjr strane za uvod kabela, LED svjetiljka na magnet, nosivosti minimum 1000kg, sive boje, odvojive bočne i stražnje strane. U KO se ugrađuje slijedeća oprema:</t>
    </r>
  </si>
  <si>
    <t>INFORMATIČKA I TELEFONSKA INSTALACIJA</t>
  </si>
  <si>
    <t>EL.INSTALACIJA SLABE STRUJE</t>
  </si>
  <si>
    <t>-Zapisnik o izvršenom pregledu, ispitivanju i mjerenju tipkala za daljinsko isključivanje električnog napajanja.</t>
  </si>
  <si>
    <t>-Zapisnik o mjerenu nivoa osvijetljenosti;</t>
  </si>
  <si>
    <t>-Zapisnik o pregledu i ispitivanju razine sigurnosne rasvjete;</t>
  </si>
  <si>
    <t>-Zapisnik o pregledu i ispitivanju na galvanskom povezivanju radi izjednačavanja potencijala zaštitnog vodiča;</t>
  </si>
  <si>
    <t>-Zapisnik o pregledu i ispitivanju elekrične instalacije;</t>
  </si>
  <si>
    <t>Ispitivanje izvedene instalacije te izdavanje slijedećih zapisnika od ovlaštene tvrtke:</t>
  </si>
  <si>
    <t>Dobava, montaža i spajanje katodnih odvodnika prenapona 15 kA, 0,5kV pri podu vodilica dizala.</t>
  </si>
  <si>
    <t>Dobava, montaža i spajanje elastičnog spoja užetom Cu 16 mm2, dužine do 20-50 cm, sa po dvije kabelske stopice 10mm2, za premoštenje vrata i dovratka, prirubnica, ventila, crpki i ostalih strojarskih instalacija.</t>
  </si>
  <si>
    <t>Dobava, montaža i spajanje Cu užeta promjera 8mm (50mm2) za povezivanje sabirnica u GRP-u, ormarića slabe struje i sl.</t>
  </si>
  <si>
    <t>Izrada svih potrebnih proboja, rupa u zidu za razdjelnike, razvodne kutije, štemanje šliceva za polaganje kabela:nakon polaganja kabela i montaže odgovarajuće opreme, šliceve zatvoriti, rupe obraditi. Rupe i šliceve zatvoriti, pokupiti otpad i odvesti na gradilišni deponij, a mjesto rada očistiti. U ovu stavku spada izrada svih proboj, rupa i šliceva za potrebe instalacija jake struje i slabe struje, te kompletna gradjevinska pripomoć. Odvoz otpada na privremeni gradilišni deponij.</t>
  </si>
  <si>
    <t>Izrada otvora u spuštenom stropu s demontažnim poklopcem ispod javljača požara, I/O modula, PPZ, Wi Fi antene, itd... Dimenzije otvora uskladiti s mogućnošću kontrole bilo kojeg elementa požarnog sustava (30x30cm, 40x40cm).</t>
  </si>
  <si>
    <t xml:space="preserve">-zatvaranje svih rupa između požarnih zona protupožarnim sredstvima F90 (bubreća smjesa u vrećicama, panelne vatrootporne pregrade i sl.) prosječne površine 0,2m2, uz debljinu zida 20cm, kroz koje prolaze kabeli. </t>
  </si>
  <si>
    <r>
      <t xml:space="preserve">Dobava sredstva za zaštitu kabela jake i slabe struje od požara sa obje strane požarne zone U DUŽINI MIN. 1,5 m, prskanje po cijelom oplošju kabela, </t>
    </r>
    <r>
      <rPr>
        <b/>
        <sz val="10"/>
        <rFont val="Arial"/>
        <family val="2"/>
        <charset val="238"/>
      </rPr>
      <t>(svi kabeli jake i slabe struje</t>
    </r>
    <r>
      <rPr>
        <sz val="10"/>
        <rFont val="Arial"/>
        <family val="2"/>
        <charset val="238"/>
      </rPr>
      <t xml:space="preserve"> </t>
    </r>
    <r>
      <rPr>
        <b/>
        <sz val="10"/>
        <rFont val="Arial"/>
        <family val="2"/>
        <charset val="238"/>
      </rPr>
      <t>kada prolaze kroz različite požarne zone).</t>
    </r>
  </si>
  <si>
    <t>Dobava montaža i spajanje modularne kabelske brtvene uvodnice energetskih kabela (za kabel 2x(4x50mm2) + (1x25mm2) + (4x35mm2) + (1x16mm2)+ (5x4mm2)) sa svim elementima. Montira na ulazu u objekt.</t>
  </si>
  <si>
    <t>Dobava montaža i spajanje modularne kabelske brtvene uvodnice energetskih kabela (za kabel 1x(4x150mm2) + (1x50mm2)) sa svim elementima. Montira na ulazu u objekt.</t>
  </si>
  <si>
    <t>-protupožarne zaklopke</t>
  </si>
  <si>
    <t>-kontrolor otvorenosti ventila sprinkler sustava.</t>
  </si>
  <si>
    <t>-kontrolor protoka sprinkler sustava</t>
  </si>
  <si>
    <t>-centrala za kontrolu kontrolora protoka</t>
  </si>
  <si>
    <t>-upravljački ormar sprinkler postrojenja</t>
  </si>
  <si>
    <t>-DDC el. regulator sa osjetnicima ventilima i sl.</t>
  </si>
  <si>
    <t>-cirkulacione crpke</t>
  </si>
  <si>
    <t>-rekuperator sa upravljačkim elementima</t>
  </si>
  <si>
    <t>-odsisni ventilator sa upravljačkim elementima</t>
  </si>
  <si>
    <t>-termostat klima sustava</t>
  </si>
  <si>
    <t>-unutrašnja jedinica klima sustava</t>
  </si>
  <si>
    <t>-vanjskih jedinica klima sustava (VRV) sa svim upravljačkim i napojnim elementima</t>
  </si>
  <si>
    <t>Izrada el. shema prema tehnologiji te spajanje svih kabela strojarskih instalacija na oba kraja, priprema krajeva kabela i spajanje. Spajanje se odnosi na sve elemente slijedećih strojarskih instalacija:</t>
  </si>
  <si>
    <t>-PK 100 sa nosači konzolni, stropni, skretnice, prijelazni komadi tiplovi, vijci i sl</t>
  </si>
  <si>
    <t>-PK 50 sa nosači konzolni, stropni, skretnice, prijelazni komadi tiplovi, vijci i sl</t>
  </si>
  <si>
    <t>Dobava montaža i spajanje vatrootporne E90 pocinčane, perforirane kabelske trase 60, sa potrebnim nosačima, poklopcima, spojnim komadima, skretnicama, montažnim priborom (E90) i sl., za potrebe jake struje (sa potrebnim atestom). Polaže se odvojeno od ostalih kabelskih trasa jake i slabe struje.</t>
  </si>
  <si>
    <t>-PK 400 sa nosači konzolni, stropni, skretnice, prijelazni komadi tiplovi, vijci i sl</t>
  </si>
  <si>
    <t>-PK 300 sa nosači konzolni, stropni, skretnice, prijelazni komadi tiplovi, vijci i sl</t>
  </si>
  <si>
    <t>-PK 200 sa nosači konzolni, stropni, skretnice, prijelazni komadi tiplovi, vijci i sl</t>
  </si>
  <si>
    <t>Dobava montaža i spajanje pocinčane, perforirane kabelske trase 60, sa potrebnim nosačima, poklopcima, spojnim komadima, skretnicama, montažnim priborom i sl., za potrebe jake i slabe struje</t>
  </si>
  <si>
    <t>Dobava, montaža i spajanje centrale za el. pokretna vrata na izlazu iz objekta, sa UPS-om / baterijama min. 72 sata, mogućnost upravljanja preko vatrodojavne centrale,sa svim elementima (tipkalo za prisilni uklop, 1 motor vrata i sl.) do pune funkcionalnosti.</t>
  </si>
  <si>
    <t>-jednofazni izvod za platno projektrora</t>
  </si>
  <si>
    <t>-jednofazni izvod za stropne ventilatore</t>
  </si>
  <si>
    <t>-jednofazni izvod za vrata</t>
  </si>
  <si>
    <t>-jednofazni izvod za fenomate</t>
  </si>
  <si>
    <t>-jednofazni izvod za sanitarije</t>
  </si>
  <si>
    <t>-trofazni izvod za tehnološku opremu</t>
  </si>
  <si>
    <t>-jednofazni izvod za tehnološku opremu</t>
  </si>
  <si>
    <t>Dobava i montaža el. izvoda te spajanje razne tehnološke opreme, u p/ž kutiji. Spajanje se odnosi na slijedeće elemente:</t>
  </si>
  <si>
    <t xml:space="preserve">Dobava, montaža i spajanje kutija za izjednačenje potencijala sa stezaljkama i poklopcem. </t>
  </si>
  <si>
    <t>Dobava, postava i spajanje raznih instalacionih podžbuknih i nadžbuknih kutija (F60,  F70, F100 i 100x150) za spajanje kabela.</t>
  </si>
  <si>
    <t>Ukupna dužina svih tepiha je:</t>
  </si>
  <si>
    <t>Dobava  i postava izolacionog tepiha ispred razdjelnika atestiranih i ispitanih, širine cca 1200mm, debljine 5mm. Minimalna dužina ispred razdjelnika je 1000mm.</t>
  </si>
  <si>
    <t>-krute cijevi sa savitljivim kutevima sa svim spojnim i montažnim materijalom raznih promjera 20-40 mm;</t>
  </si>
  <si>
    <t>-dvoslojna flexibilna 110</t>
  </si>
  <si>
    <t>-dvoslojna flexibilna 50/42</t>
  </si>
  <si>
    <t>-CS 50mm;</t>
  </si>
  <si>
    <t>-CS 32/40mm;</t>
  </si>
  <si>
    <t>-CS 20/25mm;</t>
  </si>
  <si>
    <t>Dobava i postava instalacionih cijevi za uvlačenje kabela jake i slabe struje:</t>
  </si>
  <si>
    <t>-U/UTP CAT 5e.</t>
  </si>
  <si>
    <t>-YSL 7x1,0mm;</t>
  </si>
  <si>
    <t>-YSL 2x1,0mm;</t>
  </si>
  <si>
    <t>-J-Y(St)y 2x2x0,8mm;</t>
  </si>
  <si>
    <t>-J-Y(St)y 2x0,8mm;</t>
  </si>
  <si>
    <t>-NHXH FE180/E90 4x70mm2 + 1x35mm2;</t>
  </si>
  <si>
    <t>-NHXH FE180/E90 5x10mm2;</t>
  </si>
  <si>
    <t>-NHXH FE180/E90 5x6mm2;</t>
  </si>
  <si>
    <t>-NHXH FE180/E90 3x2,5mm2;</t>
  </si>
  <si>
    <t>-NHXH FE180/E30 7x1,5mm2;</t>
  </si>
  <si>
    <t>-NHXH FE180/E30 3x1,5mm2;</t>
  </si>
  <si>
    <t>-H07V-K 50mm2 (zeleno/žuta);</t>
  </si>
  <si>
    <t>-H07V-K 25mm2 (zeleno/žuta);</t>
  </si>
  <si>
    <t>-H07V-K 16mm2 (zeleno/žuta);</t>
  </si>
  <si>
    <t>-H07V-K 10mm2 (zeleno/žuta);</t>
  </si>
  <si>
    <t>-H07V-K 6mm2 (zeleno/žuta);</t>
  </si>
  <si>
    <t>-H07V-K 4mm2 (zeleno/žuta);</t>
  </si>
  <si>
    <t>-NYY-O 4x150mm2;</t>
  </si>
  <si>
    <t>-NYY-O 4x70mm2;</t>
  </si>
  <si>
    <t>-NYY-O 4x50mm2;</t>
  </si>
  <si>
    <t>-NYY-O 4x35mm2;</t>
  </si>
  <si>
    <t>-NYY-J 5x16mm2;</t>
  </si>
  <si>
    <t>-NYY-J 5x10mm2;</t>
  </si>
  <si>
    <t>-NYY-J 5x6mm2;</t>
  </si>
  <si>
    <t>-NYY-J 5x4mm2;</t>
  </si>
  <si>
    <t>-NYM-J 5x2,5mm2;</t>
  </si>
  <si>
    <t>-NYY-J 3x2,5mm2;</t>
  </si>
  <si>
    <t>-NYM-J 3x2,5mm2;</t>
  </si>
  <si>
    <t>-NYM-J 7x1,5mm2;</t>
  </si>
  <si>
    <t>-NYM-J 5x1,5mm2;</t>
  </si>
  <si>
    <t>-NYY-J 3x1,5mm2;</t>
  </si>
  <si>
    <t>-NYM-J 3x1,5mm2;</t>
  </si>
  <si>
    <t>Polaže se:</t>
  </si>
  <si>
    <t>Dati cijenu za svaki pojedinačni kabel.</t>
  </si>
  <si>
    <r>
      <t>Dobava, postava i spajanje kabela. Kabeli se polažu podžbukno u pripremljenom šlicu, u instalacionim cijevima i po kabelskoj trasi. U stavkama su predviđeni svi kabeli za potrebe napajanja jake struje, svih strojarskih instalacija; klima komora, VRV, vanjskih i unutrašnjih klima jedinica, automatike, ventilatora, cirkulacionih crpki elemenata automatske regulacije, el. bojlera, svih sigurnosnih sustava (F90), te ostali potrebni kabeli.</t>
    </r>
    <r>
      <rPr>
        <b/>
        <sz val="10"/>
        <rFont val="Arial"/>
        <family val="2"/>
        <charset val="238"/>
      </rPr>
      <t>Spajanje kabela se odnosi na oba kraja; na razdjelniku i elementu kojega spaja.</t>
    </r>
  </si>
  <si>
    <t>KABELI</t>
  </si>
  <si>
    <t>Dobava, montaža i spajanje tipkala za isklop napona u nuždi s potrebnim natpisom na hrvatskom jeziku i oznakom  M, A IP65 crvene boje.</t>
  </si>
  <si>
    <t>Dobava montaža i spajanje video priključnice HDMI.</t>
  </si>
  <si>
    <t>Dobava montaža i spajanje seta od dvije komunikacijske priključnice RJ45 (U/UTP CAT6).</t>
  </si>
  <si>
    <t>Dobava montaža i spajanje komunikacijske priključnice RJ45 (U/UTP CAT6).</t>
  </si>
  <si>
    <t>Dobava, montaža i spajanje trofazne p/ž šuko priključnice 16A, 400/230V, sa poklopcem.</t>
  </si>
  <si>
    <t>-2 kom komunikacijske priključnice RJ45;</t>
  </si>
  <si>
    <t xml:space="preserve">-4 kom ugradne jednofazne šuko priključnice 16A, 230V </t>
  </si>
  <si>
    <t>Dobava montaža i spajanje podne priključne kutije metalne konstrukcije, za velika opterećenja pritiska IP65,sa slijedećim elementima:</t>
  </si>
  <si>
    <t>-1 kom komunikacijske priključnice RJ45;</t>
  </si>
  <si>
    <t>-1 kom ugradne jednofazne šuko priključnice 16A, 230V (mreža) bijela</t>
  </si>
  <si>
    <t>Dobava montaža i spajanje zidne priključne kutije sa slijedećim elementima:</t>
  </si>
  <si>
    <t xml:space="preserve">-1 kom ugradne jednofazne šuko priključnice 16A, 230V </t>
  </si>
  <si>
    <t>-1 kom telefonska priključnica RJ45;</t>
  </si>
  <si>
    <t xml:space="preserve">-2 kom ugradne jednofazne šuko priključnice 16A, 230V </t>
  </si>
  <si>
    <t>-1 kom HDMI priključnica;</t>
  </si>
  <si>
    <t>-3 kom komunikacijske priključnice RJ45;</t>
  </si>
  <si>
    <t>Dobava montaža i spajanje stropne priključne kutije sa slijedećim elementima:</t>
  </si>
  <si>
    <t>-4 kom komunikacijske priključnice RJ45;</t>
  </si>
  <si>
    <t>-4 kom ugradne jednofazne šuko priključnice 16A, 230V</t>
  </si>
  <si>
    <t>Dobava montaža i spajanje jednofazne p/ž šuko priključnice 16A, 230V, sa poklopcem.</t>
  </si>
  <si>
    <t>Dobava montaža i spajanje jednofaznih p/ž šuko priključnica,16A, 230V.</t>
  </si>
  <si>
    <t>Dobava montaža i spajanje seta od 7 obične p/ž sklopke 10A, 230V.</t>
  </si>
  <si>
    <t>Dobava montaža i spajanje p/ž tipkala 10A, 230V, sa signalnom žaruljicom.</t>
  </si>
  <si>
    <t>Dobava montaža i spajanje obične p/ž sklopke 10A, 230V, vodotijesna.</t>
  </si>
  <si>
    <t>Dobava montaža i spajanje obične p/ž sklopke 16A, 230V, sa signalnom žaruljicom.</t>
  </si>
  <si>
    <t>izmjenične</t>
  </si>
  <si>
    <t>obične</t>
  </si>
  <si>
    <t>Dobava montaža i spajanje obične i izmjenične p/ž sklopke 10A, 230V.</t>
  </si>
  <si>
    <t>SKLOPKE, TIPKALA I PRIKLJUČNICE</t>
  </si>
  <si>
    <t>Dobava, montaža i spajanje nadgradne sigurnosne svjetiljke, autonomija 3h,  u pripravnom spoju, svjetlosni tok LED izvora minimalno 275lm, zaštita IP65, IK07, električna klasa II</t>
  </si>
  <si>
    <t>Dobava, montaža i spajanje nadgradne zidne sigurnosne LED svjetiljke, autonomija 3h, u trajnom spoju, električne zaštite I, zaštite IP40, IK05, s piktogramom usmjerenja "Ravno" vidljivosti minimalno 22m</t>
  </si>
  <si>
    <t>Dobava, montaža i spajanje nadgradne zidne sigurnosne LED svjetiljke, autonomija 3h, u trajnom spoju, električne zaštite I, zaštite IP40, IK05, s piktogramom usmjerenja "Desno" vidljivosti minimalno 22m</t>
  </si>
  <si>
    <t>Dobava, montaža i spajanje nadgradne zidne sigurnosne LED svjetiljke, autonomija 3h, u trajnom spoju, električne zaštite I, zaštite IP40, IK05, s piktogramom usmjerenja "Lijevo" vidljivosti minimalno 22m</t>
  </si>
  <si>
    <t>Dobava, montaža i spajanje nadgradne sigurnosne LED svjetiljke, autonomija 3h, u trajnom spoju, električne zaštite I, zaštite IP40, IK05, s piktogramom usmjerenja "Lijevo-Desno" vidljivosti minimalno 22m</t>
  </si>
  <si>
    <t>Dobava, montaža i spajanje nadgradne sigurnosne LED svjetiljke, autonomija 3h, u trajnom spoju, električne zaštite I, zaštite IP40, IK05, s piktogramom usmjerenja "Ravno" vidljivosti minimalno 22m</t>
  </si>
  <si>
    <t>Dobava, montaža i spajanje ugradne sigurnosne LED svjetiljke, autonomija 3h, u trajnom spoju, električne zaštite I, zaštite IP40, IK05, s piktogramom usmjerenja "Lijevo-Desno", vidljivosti minimalno 22m</t>
  </si>
  <si>
    <t>Dobava, montaža i spajanje ugradne sigurnosne LED svjetiljke, autonomija 3h, u trajnom spoju, električne zaštite I, zaštite IP40, IK05, s piktogramom usmjerenja "Ravno", vidljivosti minimalno 22m</t>
  </si>
  <si>
    <t>Dobava, montaža i spajanje nadgradne sigurnosne svjetiljke, autonomija 3h,  u pripravnom spoju, simetrična optika za visoke prostore, svjetlosni tok LED izvora minimalno 130lm, zaštita IP65, IK09, električna klasa I</t>
  </si>
  <si>
    <t>Dobava, montaža i spajanje nadgradne sigurnosne svjetiljke, autonomija 3h,  u pripravnom spoju, asimetrična optika, svjetlosni tok LED izvora minimalno 130lm, zaštita IP40, IK07, električna klasa I</t>
  </si>
  <si>
    <t>Dobava, montaža i spajanje nadgradne sigurnosne svjetiljke, autonomija 3h,  u pripravnom spoju, simetrična optika, svjetlosni tok LED izvora minimalno 130lm, zaštita IP40, IK07, električna klasa I</t>
  </si>
  <si>
    <t>Dobava, montaža i spajanje ugradne sigurnosne svjetiljke, autonomija 3h,  u pripravnom spoju, asimetrična optika za visoke prostore, svjetlosni tok LED izvora minimalno 130lm, zaštita IP65, IK09, električna klasa I</t>
  </si>
  <si>
    <t>Dobava, montaža i spajanje ugradne sigurnosne svjetiljke, autonomija 3h,  u pripravnom spoju, simetrična optika za visoke prostore, svjetlosni tok LED izvora minimalno 130lm, zaštita IP65, IK09, električna klasa I</t>
  </si>
  <si>
    <t>Dobava, montaža i spajanje ugradne sigurnosne svjetiljke, autonomija 3h,  u pripravnom spoju, asimetrična optika, svjetlosni tok LED izvora minimalno 130lm, zaštita IP40, IK07, električna klasa I</t>
  </si>
  <si>
    <t>Dobava, montaža i spajanje ugradne sigurnosne svjetiljke, autonomija 3h,  u pripravnom spoju, simetrična optika, svjetlosni tok LED izvora minimalno 130lm, zaštita IP40, IK07, električna klasa I</t>
  </si>
  <si>
    <t>SIGURNOSNA RASVJETA</t>
  </si>
  <si>
    <t>Tehnička podrška na gradilištu</t>
  </si>
  <si>
    <t>Programiranje sustava upravljanja rasvjetom i puštanje u pogon</t>
  </si>
  <si>
    <t>Dobava, montaža i spajanje i spajanje LED trake  ukupne dužine 80m, s alu profilom za montažu, matiranim difuzorom, elementima za napajanje (driverima), korelirana temperatura nijanse bijelog svjetla 3000K, snaga maksimalno 5W/m, mogućnost promjene inteziteta svjetlosnog toka (dimanje)</t>
  </si>
  <si>
    <t>Dobava, montaža i spajanje napajača komunikacijske linije, zaštita od preopterećenja, napajanje 230V AC, izlazni napon 15V DC, izlazna struja 1.5A, prenaponska zaštita CATIII, za montažu na DIN šinu u elektroormaru</t>
  </si>
  <si>
    <t>Dobava, montaža i spajanje programibilnog sučelja za prihvat tipkala u kompletu s 2 seta po 2 tipke za pozivanje isprogramiranih scena, napajanje 12-24 VDC, 1xRS485 sučelje</t>
  </si>
  <si>
    <t>Dobava, montaža i spajanje programibilnog tipkala s 15 tipki za pozivanje isprogramiranih scena, napajanje 12-24 VDC, 1xRS485 sučelje</t>
  </si>
  <si>
    <t>Dobava, montaža i spajanje programatora za programibilno tipkalo, npajanje 12-24 VDC, 1xRS485 sučelje</t>
  </si>
  <si>
    <t>Dobava, montaža i spajanje programibilnog tipkala sa 6 tipki za pozivanje isprogramiranih scena, napajanje 12-24 VDC, 1xRS485 sučelje. LED indikacija na svakoj tipki, pozadinsko dekorativno osvjetljenje koje se uključuje detekcijom prisutnosti korisnika.</t>
  </si>
  <si>
    <t>Dobava, montaža i spajanje programibilnog kontrolera za upravljanje DALI regulabilnim svjetiljkama, 3 DALI linije (3x64 DALI adrese), s pomoćnim relejnim kontaktom (3x20A) i 1xDMX512/RS485 sučeljem. Montaža na DIN šinu u elektroormaru.</t>
  </si>
  <si>
    <t>Dobava, montaža i spajanje nadgradne trofazne DALI strujne šine za montažu reflektora u kompletu sa svim spojnim i montažnim priborom. Strujna šina se montira bočno na zid.</t>
  </si>
  <si>
    <t>Dobava, montaža i spajanje zidne nadgradne LED svjetiljke, aluminijsko kućište, dimenzije svjetiljke 245x85 mm (±5%), snage svjetiljke maksimalno 14W, svjetlosni tok svjetiljke minimalno 595lm, korelirana temperatura nijanse bijelog svjetla 3000K, indeksa uzvrata boje minimalno 80, zaštita IP65, IK05, električna klasa I, životni vijek svjetiljke minimalno 50.000 sati pri 70% svjetlosnog toka</t>
  </si>
  <si>
    <t>Dobava, montaža i spajanje ugradne zidne LED svjetiljke, aluminjsko kućište, dimenzije svjetiljke Ø65x42 mm (±5%), snaga svjetiljke maksimalno 2W, svjetlosni tok svjetiljke minimalno 115lm, asimetrična distribucija svjetla, indeks uzvrata boje minimalno 80, korelirana temperatura nijanse bijelog svjetla 3000K, zaštita IP65, IK10, električna klasa III, životni vijek svjetiljke minimalno 50.000 sati pri 70% svjetlosnog toka, komplet s eksternom jedinicom napajanja, kutijom za ugradnju te napojnim kabelom</t>
  </si>
  <si>
    <t>Dobava, montaža i spajanje ovjesne LED svjetiljke, aluminijsko kućište dimenzija Ø30x600 mm (±5%), polikarbonatni difuzor, snage svjetiljke maksimalno 10W, svjetlosni tok svjetiljke minimalno 580lm, korelirana temperatura nijanse bijelog svjetla 3000K, indeksa uzvrata boje minimalno 80, zaštite IP20, električna klasa II, životni vijek svjetiljke minimalno 50.000 sati pri 70% svjetlosnog toka.</t>
  </si>
  <si>
    <t>Dobava, montaža i spajanje ugradne LED svjetiljke, kućište dimenzije svjetiljke Ø65x69 mm (±5%), polikarbonatni difuzor, snaga svjetiljke maksimalno 7W, svjetlosni tok svjetiljke minimalno 815lm,  indeks uzvrata boje minimalno 80, korelirana temperatura nijanse bijelog svjetla 3000K, zaštita IP20, životni vijek svjetiljke minimalno 50.000 sati pri 70% svjetlosnog toka</t>
  </si>
  <si>
    <t xml:space="preserve">Dobava, montaža i spajanje nadgradne zidne LED svjetiljke, aluminijsko kućište s opalnim polikarbonatnim difuzorom, dimenzije svjetiljke 565x36x76 mm (±5%), snaga svjetiljke maksimalno 11W, svjetlosni tok svjetiljke minimalno 915lm, indeks uzvrata boje minimalno 80, korelirana temperatura nijanse bijelog svjetla 3000K, zaštita IP40, IK05, električna klasa I, životni vijek svjetiljke minimalno 50.000 sati pri 70% svjetlosnog toka </t>
  </si>
  <si>
    <t>Dobava, montaža i spajanje nadgradne stropne LED svjetiljke, polikarbonatno kućište, dimenzije svjetiljke 1270x85 mm (±5%), polikarbonatni difuzor, snaga svjetiljke maksimalno 22W, svjetlosni tok svjetiljke minimalno 2900lm, korelirana temperatura nijanse bijelog svjetla 4000K, indeksa uzvrata boje minimalno 80, zaštite IP65, IK08, električna klasa I, životni vijek svjetiljke minimalno 50.000 sati pri 70% svjetlosnog toka</t>
  </si>
  <si>
    <t>Dobava, montaža i spajanje nadgradne stropne LED svjetiljke,  dimenzije svjetiljke 665x110 mm (±5%), polikarbonatni difuzor, snaga svjetiljke maksimalno 12W, svjetlosni tok svjetiljke minimalno 1450lm, korelirana temperatura nijanse bijelog svjetla 4000K, indeksa uzvrata boje minimalno 80, zaštite IP65, IK08, električna klasa I, životni vijek svjetiljke minimalno 50.000 sati pri 70% svjetlosnog toka</t>
  </si>
  <si>
    <t>Dobava, montaža i spajanje ugradne LED svjetiljke, aluminijsko kućište, dimenzije svjetiljke 1196x296 mm (±5%), PMMA difuzor, s optikom protiv blještanja UGR&lt;19, snaga svjetiljke maksimalno 33W, svjetlosni tok svjetiljke minimalno 3000lm, indeksa uzvrata boje minimalno 80, korelirana temperatura nijanse bijelog svjetla 3000K, zaštite IP20, IK03, električna klasa II, životni vijek  svjetiljke minimalno 50.000 sati pri 70% svjetlosnog toka</t>
  </si>
  <si>
    <t>Dobava, montaža i spajanje ugradne LED svjetiljke, aluminijsko kućište, dimenzije svjetiljke 596x596 mm (±5%), PMMA difuzor, s optikom protiv blještanja UGR&lt;19, snaga svjetiljke maksimalno 33W, svjetlosni tok svjetiljke minimalno 3300lm, indeksa uzvrata boje minimalno 80, korelirana temperatura nijanse bijelog svjetla 3000K, zaštite IP20, IK03, električna klasa II, životni vijek  svjetiljke minimalno 50.000 sati pri 70% svjetlosnog toka</t>
  </si>
  <si>
    <t>Dobava, montaža i spajanje LED reflektora za montažu na trofaznu DALI strujnu šinu, aluminijsko kućište, PMMA difuzor, snaga svjetiljke maksimalno 33W, svjetlosni tok svjetiljke minimalno 3300lm,  indeks uzvrata boje minimalno 80, korelirana temperatura nijanse bijelog svjetla 3000K, zaštita IP20, IK02, električna klasa II, životni vijek svjetiljke minimalno 50.000 sati pri 70% svjetlosnog toka, s DALI regulabilnom predspojnom napravom</t>
  </si>
  <si>
    <t>Dobava, montaža i spajanje ugradne stropne LED svjetiljke, prsten svjetiljke i odsijač u crnoj boji, dimenzije svjetiljke Ø240x110 mm (±5%), polikarbonatni difuzor, snaga svjetiljke maksimalno 9W, svjetlosni tok svjetiljke minimalno 1285lm,  indeks uzvrata boje minimalno 80, korelirana temperatura nijanse bijelog svjetla 3000K, zaštita IP20, IK06, električna klasa III, životni vijek svjetiljke minimalno 50.000 sati pri 70% svjetlosnog toka, s DALI regulabilnom predspojnom napravom</t>
  </si>
  <si>
    <t>Dobava, montaža i spajanje ugradne stropne LED svjetiljke, prsten svjetiljke i odsijač u crnoj boji, dimenzije svjetiljke Ø240x110 mm (±5%), polikarbonatni difuzor, snaga svjetiljke maksimalno 18W, svjetlosni tok svjetiljke minimalno 2430lm,  indeks uzvrata boje minimalno 80, korelirana temperatura nijanse bijelog svjetla 3000K, zaštita IP20, IK06, električna klasa III, životni vijek svjetiljke minimalno 50.000 sati pri 70% svjetlosnog toka, s DALI regulabilnom predspojnom napravom</t>
  </si>
  <si>
    <t xml:space="preserve">Dobava, montaža i spajanje ugradne stropne LED svjetiljke, kućište dimenzije svjetiljke Ø240x90 mm (±5%), prizmatični PMMA difuzor, snaga svjetiljke maksimalno 19W, svjetlosni tok svjetiljke minimalno 1820lm,  indeks uzvrata boje minimalno 80, korelirana temperatura nijanse bijelog svjetla 3000K, zaštita IP20, IK06, električna klasa III, životni vijek svjetiljke minimalno 50.000 sati pri 70% svjetlosnog toka, </t>
  </si>
  <si>
    <t>Dobava, montaža i spajanje ugradne stropne LED svjetiljke, kućište dimenzije svjetiljke Ø240x90 mm (±5%), satinirani opalni PMMA difuzor, snaga svjetiljke maksimalno 19W, svjetlosni tok svjetiljke minimalno 1770lm,  indeks uzvrata boje minimalno 80, korelirana temperatura nijanse bijelog svjetla 3000K, zaštita IP20, IK06, električna klasa III, životni vijek svjetiljke minimalno 50.000 sati pri 70% svjetlosnog toka</t>
  </si>
  <si>
    <t>Dobava, montaža i spajanje nadgradne stropne LED svjetiljke, imenzije svjetiljke Ø252x200 mm (±5%), snaga svjetiljke maksimalno 37W, svjetlosni tok svjetiljke minimalno 2330lm,  indeks uzvrata boje minimalno 80, korelirana temperatura nijanse bijelog svjetla 3000K, zaštita IP20, električna klasa I, životni vijek svjetiljke minimalno 50.000 sati pri 70% svjetlosnog toka</t>
  </si>
  <si>
    <t>Dobava, montaža i spajanje nadgradne stropne LED svjetiljke, kućište dimenzije svjetiljke Ø252x200 mm (±5%), snaga svjetiljke maksimalno 21W, svjetlosni tok svjetiljke minimalno 1540lm,  indeks uzvrata boje minimalno 80, korelirana temperatura nijanse bijelog svjetla 3000K, zaštita IP20, električna klasa I, životni vijek svjetiljke minimalno 50.000 sati pri 70% svjetlosnog toka</t>
  </si>
  <si>
    <r>
      <t>-</t>
    </r>
    <r>
      <rPr>
        <b/>
        <u/>
        <sz val="10"/>
        <rFont val="Arial"/>
        <family val="2"/>
        <charset val="238"/>
      </rPr>
      <t>U sve stavke za ugradne svjetiljke</t>
    </r>
    <r>
      <rPr>
        <b/>
        <sz val="10"/>
        <rFont val="Arial"/>
        <family val="2"/>
        <charset val="238"/>
      </rPr>
      <t xml:space="preserve"> koje se montiraju u spušteni strop predvidjeti dodatni ovjes bez obzira na spušteni strop ili uključiti ojačanje spuštenog stropa za montažu ugradnih svjetiljki ili predvidjeti konstrukciju za normalni ovjes istih, bez obzira na nosivost spuštenog stropa.</t>
    </r>
  </si>
  <si>
    <r>
      <t>-</t>
    </r>
    <r>
      <rPr>
        <b/>
        <u/>
        <sz val="10"/>
        <rFont val="Arial"/>
        <family val="2"/>
        <charset val="238"/>
      </rPr>
      <t>sva rasvjetna tijela koja nisu definirana po tipu</t>
    </r>
    <r>
      <rPr>
        <b/>
        <sz val="10"/>
        <rFont val="Arial"/>
        <family val="2"/>
        <charset val="238"/>
      </rPr>
      <t xml:space="preserve"> treba predvidjeti vrhunske kvalitete iz vrhunskih materijala, vrlo kvalitetne završne obrade, sa svim potrebnim elementima, kućištem, zaštitnim staklima, grlima, žaruljama, balastima i elektronskim predspojnim spravama za LED. </t>
    </r>
  </si>
  <si>
    <t>-Sva rasvjetna tijela u troškovniku su sa LED izvorima svjetlosti</t>
  </si>
  <si>
    <t>-Svi izvori svjetla imaju temperature boje 3000 (oK) za nivo rasvjete do cca 500lx, a 4000 (oK) za nivo rasvjete iznad 500lx.</t>
  </si>
  <si>
    <t>VAŽNE NAPOMENE ZA NUĐENJE</t>
  </si>
  <si>
    <t>RASVJETA</t>
  </si>
  <si>
    <t>-ventilator s termostatom.</t>
  </si>
  <si>
    <t>-regulator kompenzacije u 6/12 st.</t>
  </si>
  <si>
    <t>-sklopnici za uključivanje kond. Baterija</t>
  </si>
  <si>
    <t>-kondenzatorske baterije, Un=470V, 50Hz, najviši napon 517V;</t>
  </si>
  <si>
    <t>-kompenzacijski moduli s opremom ukupne snage 50kVAr;</t>
  </si>
  <si>
    <t>Ormar je opremljen sa:</t>
  </si>
  <si>
    <t>Ormar je u st.meh.zaštite IP21, priključak odozdo/odozgo, posluživanje s prednje strane, ukupna nazivna snaga 150kVAr.</t>
  </si>
  <si>
    <t>Dobava, montaža i spajanje komplet tvornički dogotovljenog uređaja za kompenzaciju jalove energije u metalnom ormaru sa svom potrebnom opremom, spajanjem i ispitivanjem.</t>
  </si>
  <si>
    <t>Komplet razdjelnik RP-2</t>
  </si>
  <si>
    <t>-2 kom, signalne svjetiljke crvena 230V;</t>
  </si>
  <si>
    <t>-3 kom, signalne svjetiljke zelena 230V;</t>
  </si>
  <si>
    <t>-2 kom, zračni jednopolni sklopnik 10-22, sa bimetalom prema struji motora;</t>
  </si>
  <si>
    <t>-2 kom, grebenasta sklopka 10A/1p/1-0-2;</t>
  </si>
  <si>
    <t>-14 kom, automatski osigurači C 16A;</t>
  </si>
  <si>
    <t>-12 kom, automatski osigurači C 10A;</t>
  </si>
  <si>
    <t>-3 kom, automatski osigurači C 4A;</t>
  </si>
  <si>
    <t>-1 kom, strujna diferencijalna sklopka FI 40/4/0,03A;</t>
  </si>
  <si>
    <t>-1 kom, strujna diferencijalna sklopka FI 25/4/0,3A;</t>
  </si>
  <si>
    <t>-1 kom, glavna grebenasta sklopka 40A/3p/0-1;</t>
  </si>
  <si>
    <t>-3 kom, predosigurači kat.odvodnika prenapona C 40A;</t>
  </si>
  <si>
    <r>
      <t xml:space="preserve">-1 kom, odvodnik prenapona, tropolni + NPE, 380V, 40kA </t>
    </r>
    <r>
      <rPr>
        <b/>
        <sz val="10"/>
        <rFont val="Arial"/>
        <family val="2"/>
        <charset val="238"/>
      </rPr>
      <t>(</t>
    </r>
    <r>
      <rPr>
        <sz val="10"/>
        <rFont val="Arial"/>
        <family val="2"/>
        <charset val="238"/>
      </rPr>
      <t>8/20</t>
    </r>
    <r>
      <rPr>
        <b/>
        <sz val="10"/>
        <rFont val="Arial"/>
        <family val="2"/>
        <charset val="238"/>
      </rPr>
      <t>)</t>
    </r>
    <r>
      <rPr>
        <sz val="10"/>
        <rFont val="Arial"/>
        <family val="2"/>
        <charset val="238"/>
      </rPr>
      <t>, tip 2, u posebnom limenom kućištu;</t>
    </r>
  </si>
  <si>
    <t>Sekcija A:</t>
  </si>
  <si>
    <t>-1 kom, grebenasta sklopka 16A/3p/0-1;</t>
  </si>
  <si>
    <t>-2 kom, grebenasta sklopka 10A/1p/0-1;</t>
  </si>
  <si>
    <t>-3 kom, automatski osigurači C 16A;</t>
  </si>
  <si>
    <t>-6 kom, automatski osigurači C 10A;</t>
  </si>
  <si>
    <t>-1 kom, glavna grebenasta sklopka 25A/3p/0-1;</t>
  </si>
  <si>
    <t>Sekcija M:</t>
  </si>
  <si>
    <t>U razdjelnik se ugrađuje slijedeća oprema, minimalne prekidne moći 10kA:</t>
  </si>
  <si>
    <t>Komplet razdjelnik RP-CAFE</t>
  </si>
  <si>
    <t>-20 kom, automatski osigurači C 16A;</t>
  </si>
  <si>
    <t>Komplet razdjelnik RP-1</t>
  </si>
  <si>
    <t>-1 kom, zračni jednopolni sklopnik 10-22, sa bimetalom prema struji motora;</t>
  </si>
  <si>
    <t>-1 kom, grebenasta sklopka 10A/1p/1-0-2;</t>
  </si>
  <si>
    <t>-40 kom, automatski osigurači C 16A;</t>
  </si>
  <si>
    <t>-40 kom, automatski osigurači C 10A;</t>
  </si>
  <si>
    <t>-2 kom, automatski osigurači C 4A;</t>
  </si>
  <si>
    <t>-3 kom, strujna diferencijalna sklopka FI 40/4/0,03A;</t>
  </si>
  <si>
    <t>-3 kom, strujna diferencijalna sklopka FI 25/4/0,3A;</t>
  </si>
  <si>
    <t>-1 kom, glavna grebenasta sklopka 63A/3p/0-1;</t>
  </si>
  <si>
    <t>-1 kom, tropolni rastalni ulošci visokoučinskih osigurača 00, -25A;</t>
  </si>
  <si>
    <t>-1 kom, niskonaponski tropolni polužni osigurač-rastavljač velike prekidne moći, 00,  do 160A;</t>
  </si>
  <si>
    <t>-1 kom, grebenasta sklopka 25A/3p/0-1;</t>
  </si>
  <si>
    <t>-25 kom, automatski osigurači C 16A;</t>
  </si>
  <si>
    <t>-1 kom, strujna diferencijalna sklopka FI 40/4/0,3A;</t>
  </si>
  <si>
    <t>Komplet razdjelnik RP-PR</t>
  </si>
  <si>
    <t>-1 kom, uklopni digitalni sat -timer, dnevni/tjedni program, 230V, 16A</t>
  </si>
  <si>
    <t>-2 kom, zračni jednopolni sklopnik 10-22;</t>
  </si>
  <si>
    <t>-1 kom, automatski osigurači C 4A;</t>
  </si>
  <si>
    <t>-3 kom, grebenasta sklopka 10A/1p/0-1;</t>
  </si>
  <si>
    <t>-8 kom, automatski osigurači C 10A;</t>
  </si>
  <si>
    <t>Komplet razdjelnik GRP-SS</t>
  </si>
  <si>
    <t>-5 kom, ožičenje i osiguranje mjesta za adresni U/I modul, opisan u stavci B.5 Vatrodojavna instalacija;</t>
  </si>
  <si>
    <t>-1 kom, signalna svjetiljka zelena-24V;</t>
  </si>
  <si>
    <t>-5 kom, signalne svjetiljke crvena-230V;</t>
  </si>
  <si>
    <t>-8 kom, signalne svjetiljke zelena-230V;</t>
  </si>
  <si>
    <t>-12 kom, relej 5A, 2p/230VAC;</t>
  </si>
  <si>
    <t>-6 kom, relej 5A, 2p/24VAC;</t>
  </si>
  <si>
    <t>-1 kom, transformator 250VA, 230/24V, 50Hz;</t>
  </si>
  <si>
    <t>-5 kom, automatski osigurači C 6A;</t>
  </si>
  <si>
    <t>-1 kom, grebenasta sklopka 10A/1p/1-0 S5 sa ključem;</t>
  </si>
  <si>
    <t>Sekcija PPZ:</t>
  </si>
  <si>
    <t>-1 kom, zračni tropolni sklopnik 10-22, sa bimetalom prema struji motora;</t>
  </si>
  <si>
    <t>-1 kom, grebenasta sklopka 10A/1p/0-1, S5 sa ključem;</t>
  </si>
  <si>
    <t>-10 kom, automatski osigurači C 10A;</t>
  </si>
  <si>
    <t>-4 kom, automatski osigurači C 6A;</t>
  </si>
  <si>
    <t>-1 kom, tropolni rastalni ulošci visokoučinskih osigurača 00, -40A;</t>
  </si>
  <si>
    <t>-2 kom, tropolni rastalni ulošci visokoučinskih osigurača 02, -kratkospojnik;</t>
  </si>
  <si>
    <t>-1 kom, tropolni rastalni ulošci visokoučinskih osigurača 01, -125A;</t>
  </si>
  <si>
    <t>-3 kom, niskonaponski tropolni polužni osigurač-rastavljač velike prekidne moći, 01,  do 250A;</t>
  </si>
  <si>
    <t>-1 kom, glavna grebenasta sklopka 160A/3p/1-0-2, S5 sa ključem;</t>
  </si>
  <si>
    <t>Sekcija SS:</t>
  </si>
  <si>
    <t>Komplet razdjelnik GRP(A)</t>
  </si>
  <si>
    <t>-1 kom, impulsni relej 10A, 230V;</t>
  </si>
  <si>
    <t>-2 kom, zračni jednopolni sklopnik10-22;</t>
  </si>
  <si>
    <t>-10 kom, automatski osigurači C 16A;</t>
  </si>
  <si>
    <t>-15 kom, automatski osigurači C 10A;</t>
  </si>
  <si>
    <t>-4 kom, automatski osigurači C 4A;</t>
  </si>
  <si>
    <t>-1 kom, grebenasta sklopka 40A/3p/0-1;</t>
  </si>
  <si>
    <t>-1 kom, tropolni rastalni ulošci visokoučinskih osigurača 00, -80A;</t>
  </si>
  <si>
    <t>-2 kom, tropolni rastalni ulošci visokoučinskih osigurača 00, -25A;</t>
  </si>
  <si>
    <t>-5 kom, niskonaponski tropolni polužni osigurač-rastavljač velike prekidne moći, 00,  do 160A;</t>
  </si>
  <si>
    <t>-1 kom, tropolni rastalni ulošci visokoučinskih osigurača 01, -kratkospojnik;</t>
  </si>
  <si>
    <t>-1 kom, niskonaponski tropolni polužni osigurač-rastavljač velike prekidne moći, 01,  do 250A;</t>
  </si>
  <si>
    <t>-1 kom, transformator 50VA, 230/24V, 50Hz;</t>
  </si>
  <si>
    <t>-1 kom, relej PR59C s podnožjem, 24V, AC;</t>
  </si>
  <si>
    <t>-1 kom, glavna automatska sklopka AS125, R, OI 230V, 50Hz;</t>
  </si>
  <si>
    <t>Komplet razdjelnik GRP(M)</t>
  </si>
  <si>
    <t>-2 kom, strujna diferencijalna sklopka FI 63/4/0,3A;</t>
  </si>
  <si>
    <t>-1 kom, grebenasta sklopka 63A/3p/0-1;</t>
  </si>
  <si>
    <t>-2 kom, komplet trofazna elektronska brojila 10-60A, 400/230V, 50Hz  sa ožičenjem te mogućnošću daljinskog očitanja, za internu uporabu;</t>
  </si>
  <si>
    <t>-1 kom, tropolni rastalni ulošci visokoučinskih osigurača  00, -100A;</t>
  </si>
  <si>
    <t>-1 kom, tropolni rastalni ulošci visokoučinskih osigurača 00, -63A;</t>
  </si>
  <si>
    <t>-2 kom, tropolni rastalni ulošci visokoučinskih osigurača 00, -50A;</t>
  </si>
  <si>
    <t>-8 kom, niskonaponski tropolni polužni osigurač-rastavljač velike prekidne moći,  00 do 160A;</t>
  </si>
  <si>
    <t>-1 kom, tropolni rastalni ulošci visokoučinskih osigurača 01, -160A;</t>
  </si>
  <si>
    <t>-1 kom, tropolni rastalni ulošci visokoučinskih osigurača 02, -kratkospojnik;</t>
  </si>
  <si>
    <t>-1 kom, niskonaponski tropolni polužni osigurač-rastavljač velike prekidne moći, 02,  do 400A;</t>
  </si>
  <si>
    <t>-3 kom, strujni mjerni transformatori 200/5A, 15VA, kl 01, fs=5;</t>
  </si>
  <si>
    <t>-1 kom, glavna automatska sklopka AS250, R, OI 230V, 50Hz;</t>
  </si>
  <si>
    <t>-3 kom, predosigurači kat.odvodnika prenapona C 63A;</t>
  </si>
  <si>
    <t>-1 kom, kombinirani odvodnik struje munje i prenapona, tropolni + NPE, 280V, 50kA(10/350), tip 1+2, u posebnom limenom kućištu;</t>
  </si>
  <si>
    <r>
      <t xml:space="preserve">Dobava montaža i spajanje slobodnostojećeg glavnog razdjelnika </t>
    </r>
    <r>
      <rPr>
        <b/>
        <sz val="10"/>
        <rFont val="Arial"/>
        <family val="2"/>
        <charset val="238"/>
      </rPr>
      <t>GRP(M)</t>
    </r>
    <r>
      <rPr>
        <sz val="10"/>
        <rFont val="Arial"/>
        <family val="2"/>
        <charset val="238"/>
      </rPr>
      <t>. Sastoji se više odvojenih sekcija. Treba ga izraditi iz tvornički izrađenih elemenata iz 2x dekapiranog Fe lima. Razdjelnik obojati temeljnom bojom i efekt pečenim lakom, IP44, sa vratima i bravicom korisnika i elektrodistribucije. Sve djelove pod naponom koji se mogu nehotično dodirnuti prekriti izolacionom pregradom. Dimenzije prilagoditi mjestu ugradnje.</t>
    </r>
  </si>
  <si>
    <t>Svaka sekcija razdjelnika (mreža, agregat i UPS) treba imati vlastita vrata sa patent bravicom</t>
  </si>
  <si>
    <t>Sve elemente pod naponom zaštititi od slučajnog dodira</t>
  </si>
  <si>
    <t>Svi visokoučinski osigurači su osigurači i rastavljači sa zaštitom od dodira tvornički pripremljeni.</t>
  </si>
  <si>
    <t>RAZDJELNICI</t>
  </si>
  <si>
    <t>Nakon izrade izvedbenog projekta i projekta interijera može doći do manjih odstupanja troškovnika koji je rađen na bazi glavnog projekta, te o tome voditi računa prilikom ugovaranja radova.</t>
  </si>
  <si>
    <t>Jamstveni rok počinje teći od trenutka kada izvođač radova preda investitoru objekt bez evidentiranih nedostataka, nakon provedenog tehničkog pregleda bez primjedbi.</t>
  </si>
  <si>
    <t>Na tehničkom pregledu treba predočiti svu potrebnu dokumentaciju o ugrađenim materijalima i opremi; certifikate, potvrde o sukladnosti i ostalo kojim se dokazuje kvaliteta ugrađene opreme.</t>
  </si>
  <si>
    <t>U tijeku izvedbe treba ispitivati dijelove instalacije, a nakon izvedene kompletne instalacije ispitivanje treba izvesti ovlaštena tvrtka, koja treba dati sve potrebne ateste.Na tehničkom pregledu među ostalim po Zakonu o gradnji, treba predočiti svu potrebnu dokumentaciju po kojoj je dobivena građevna dozvola, Izvedbeni projekt, projekt izvedenog stanja, pismenu izjavu projektanta Glavnog projekta da je Izvedbeni projekt izrađen u skladu s Glavnim projektom ili da eventualna odstupanja tijekom gradnje nisu u suprotnosti s rješenjima iz Glavnog projekta.</t>
  </si>
  <si>
    <t>Spajanja kabela se odnose na oba kraja, tj u razdjelniku na opremi i razvodnim kutijama.</t>
  </si>
  <si>
    <t>Montaža opreme se treba uskladiti s ostalim sudionicima u gradnji prema terminskim planovima.</t>
  </si>
  <si>
    <t>Radove treba izvesti prema izvedbenoj projektnoj dokumentaciji.U slučaju opravdanih odstupanja od projektiranog stanja treba upoznati nadzornog inženjera koji će odobriti navedeno odstupanje, te isto evidentirati u građevinskom dnevniku.Od početka radova treba svakodnevno voditi građevinski dnevnik samostalno za elektroinstalacije ili zajednički s ostalim sudionicima u gradnji.</t>
  </si>
  <si>
    <t xml:space="preserve">Dodatni radovi smiju se izvoditi samo kad ih naloži i odobri investitor. </t>
  </si>
  <si>
    <t>Sve električne uređaje i postrojenja, treba kabelima spojiti prema shemama polaganja kabela. Materijal potreban za to sadržan je u odgovarajućim količinama u ovom toškovniku. Sheme polaganja kabela treba na odgovarajući način pravodobno zatražiti.</t>
  </si>
  <si>
    <t xml:space="preserve">Izvedba kabelskih trasa treba uslijediti u suglasnosti i uz koordinaciju svih sudionika u gradnji. Vodove, koji trebaju biti položeni radi održavanja funkcionalnosti, treba položiti s odobrenim materijalom za polaganje. </t>
  </si>
  <si>
    <t xml:space="preserve">Ateste ugrađenih materijala i uređaja,  mjerne protokole izdane od ovlaštenih institucija i dokumentaciju izvedenog stanja  treba priložiti prije tehničkog pregleda. </t>
  </si>
  <si>
    <t>Tehničke ili optičke nedostatke bilo koje vrste, koje primijeti investitor, treba izmijeniti bez odgode i bez naknade. Nalogoprimac se obvezuje da će za montera koji vodi građevinske radove angažirati tehnički verziranog, kvalificiranog višeg montera, te da će ga na raspolaganje staviti tijekom cijelog vremena gradnje.</t>
  </si>
  <si>
    <t>Ponuđene cijene su nepromjenljive tijekom gradnje. Jedinične cijene su nepromjenljive.</t>
  </si>
  <si>
    <t>U jedinstvenoj cijeni svih stavki sadržani su svi troškovi i materijal potrebni za besprijekornu izvedbu, tj; dobava materijala i opreme, ugradnja i spajanje. U stavkama za kabele, spajanje se odnosi na oba kraja kabela prema el. shemema i uputama proizvođača do pune funkcionalnosti.</t>
  </si>
  <si>
    <t>Slijedeće napomene su obvezujuće za sve djelove troškovnika i cjelokupni troškovnik.</t>
  </si>
  <si>
    <t>OPĆE NAPOMENE ZA SVE STAVKE ILI DJELOVE TROŠKOVNIKA</t>
  </si>
  <si>
    <t>ELEKTROINSTALACIJA-JAKE I SLABE STRUJE</t>
  </si>
  <si>
    <t>E.</t>
  </si>
  <si>
    <r>
      <t xml:space="preserve">Dobava montaža i spajanje slobodnostojećeg glavnog razdjelnika </t>
    </r>
    <r>
      <rPr>
        <b/>
        <sz val="10"/>
        <rFont val="Arial"/>
        <family val="2"/>
        <charset val="238"/>
      </rPr>
      <t xml:space="preserve">GRP(A). </t>
    </r>
    <r>
      <rPr>
        <sz val="10"/>
        <rFont val="Arial"/>
        <family val="2"/>
        <charset val="238"/>
      </rPr>
      <t xml:space="preserve">Sastoji se od  jedne sekcije (A). Treba ga izraditi iz tvornički izrađenih elemenata iz 2x dekapiranog Fe lima. Razdjelnik obojati temeljnom bojom i efekt pečenim lakom, IP44, sa vratima i bravicom korisnika. Sve djelove pod naponom koji se mogu nehotično dodirnuti prekriti izolacionom pregradom. </t>
    </r>
  </si>
  <si>
    <r>
      <t xml:space="preserve">Dobava, montaža i spajanje slobodnostojećeg glavnog razdjelnika sigurnosnih sustava </t>
    </r>
    <r>
      <rPr>
        <b/>
        <sz val="10"/>
        <rFont val="Arial"/>
        <family val="2"/>
        <charset val="238"/>
      </rPr>
      <t>GRP-SS</t>
    </r>
    <r>
      <rPr>
        <sz val="10"/>
        <rFont val="Arial"/>
        <family val="2"/>
        <charset val="238"/>
      </rPr>
      <t xml:space="preserve">. Sastoji se od  više sekcija.Treba ga izraditi iz tvornički izrađenih elemenata iz 2x dekapiranog Fe lima. Razdjelnik obojati temeljnom bojom i efekt pečenim lakom, IP44, sa vratima i bravicom korisnika. Sve djelove pod naponom koji se mogu nehotično dodirnuti prekriti izolacionom pregradom. </t>
    </r>
  </si>
  <si>
    <r>
      <t xml:space="preserve">Dobava, montaža i spajanje nadgradnog zidnog razdjelnika </t>
    </r>
    <r>
      <rPr>
        <b/>
        <sz val="10"/>
        <rFont val="Arial"/>
        <family val="2"/>
        <charset val="238"/>
      </rPr>
      <t>RP-PR</t>
    </r>
    <r>
      <rPr>
        <sz val="10"/>
        <rFont val="Arial"/>
        <family val="2"/>
        <charset val="238"/>
      </rPr>
      <t xml:space="preserve">. Sastoji se od  dvije sekcije. Treba ga izraditi iz tvornički izrađenih elemenata iz 2x dekapiranog Fe lima. Razdjelnik obojati temeljnom bojom i efekt pečenim lakom, IP44, sa vratima i bravicom korisnika. Sve djelove pod naponom koji se mogu nehotično dodirnuti prekriti izolacionom pregradom. </t>
    </r>
  </si>
  <si>
    <r>
      <t xml:space="preserve">Dobava, montaža i spajanje nadgradnog zidnog razdjelnika </t>
    </r>
    <r>
      <rPr>
        <b/>
        <sz val="10"/>
        <rFont val="Arial"/>
        <family val="2"/>
        <charset val="238"/>
      </rPr>
      <t>RP-1</t>
    </r>
    <r>
      <rPr>
        <sz val="10"/>
        <rFont val="Arial"/>
        <family val="2"/>
        <charset val="238"/>
      </rPr>
      <t xml:space="preserve">. Sastoji se od  dvije sekcije. Treba ga izraditi iz tvornički izrađenih elemenata iz 2x dekapiranog Fe lima. Razdjelnik obojati temeljnom bojom i efekt pečenim lakom, IP44, sa vratima i bravicom korisnika. Sve djelove pod naponom koji se mogu nehotično dodirnuti prekriti izolacionom pregradom. </t>
    </r>
  </si>
  <si>
    <r>
      <t xml:space="preserve">Dobava, montaža i spajanje nadgradnog zidnog razdjelnika </t>
    </r>
    <r>
      <rPr>
        <b/>
        <sz val="10"/>
        <rFont val="Arial"/>
        <family val="2"/>
        <charset val="238"/>
      </rPr>
      <t>RP-CAFE</t>
    </r>
    <r>
      <rPr>
        <sz val="10"/>
        <rFont val="Arial"/>
        <family val="2"/>
        <charset val="238"/>
      </rPr>
      <t xml:space="preserve">. Sastoji se od  dvije sekcije. Treba ga izraditi iz tvornički izrađenih elemenata iz 2x dekapiranog Fe lima. Razdjelnik obojati temeljnom bojom i efekt pečenim lakom, IP44, sa vratima i bravicom korisnika. Sve djelove pod naponom koji se mogu nehotično dodirnuti prekriti izolacionom pregradom. </t>
    </r>
  </si>
  <si>
    <r>
      <t xml:space="preserve">Dobava, montaža i spajanje nadgradnog zidnog razdjelnika </t>
    </r>
    <r>
      <rPr>
        <b/>
        <sz val="10"/>
        <rFont val="Arial"/>
        <family val="2"/>
        <charset val="238"/>
      </rPr>
      <t>RP-2</t>
    </r>
    <r>
      <rPr>
        <sz val="10"/>
        <rFont val="Arial"/>
        <family val="2"/>
        <charset val="238"/>
      </rPr>
      <t xml:space="preserve">. Sastoji se od  dvije sekcije. Treba ga izraditi iz tvornički izrađenih elemenata iz 2x dekapiranog Fe lima. Razdjelnik obojati temeljnom bojom i efekt pečenim lakom, IP44, sa vratima i bravicom korisnika. Sve djelove pod naponom koji se mogu nehotično dodirnuti prekriti izolacionom pregradom. </t>
    </r>
  </si>
  <si>
    <t>Isporuka, ugradnja i spajanje priključnica 1xRJ45 UTP Cat 6 (ugradna kutija, nosivi okvir i ukrasni poklopac u troškovniku jake struje)</t>
  </si>
  <si>
    <t>Izrada Izvedbenog projekta konstrukcije prema Mapa 2 Glavnog projekta zajedničke oznake Z.O.P. AKDT GP. Isti mora biti usklađen sa glavnim projektima i tehničkim uvjetima.                                                                   Izraditi 3 primjerka u papirnatom obliku i jedan u digitalnom na CD-u.</t>
  </si>
  <si>
    <t>Obračun paušalno.</t>
  </si>
  <si>
    <t>paušalno</t>
  </si>
  <si>
    <t xml:space="preserve">Dobava, ugradba i njega vodonepropusnog betona (razreda vodonepropusnosti VDP 2 - dopušteni prosječni prodor vode do 30 mm) oznake C 30/37 u novo projektirane armiranobetonske temelje. </t>
  </si>
  <si>
    <t>Dobava, ugradba i njega vodonepropusnog betona (razreda vodonepropusnosti VDP 2 - dopušteni prosječni prodor vode do 30 mm) oznake C 30/37 u armiranobetonske temelje poduhvaćanja postojećih temelja.</t>
  </si>
  <si>
    <t>Poduhvaćanje temelja se izvodi u etapama, u kampadama, prema planu poduhvaćanja temelja određenim projektom konstruktivne sanacije. Pri izradi novih temelja treba vibriranjem osigurati da novi beton ima kontinuirani spoj s dnom postojećih temelja.  Prijelaz na iduću etapu tek kad beton temelja prethodne faze postigne čvrstoću &gt; 25 MPa. U pravilu, u okviru jedne etape ne može se potkopati više od 10 % površine postojećih temelja.  Pri izvedbi pojedine kampade treba voditi računa da se osigura dostatan preklop uzdužnih šipki temlja (&gt; fi 30) te omogućiti kontinutet s drugim novim temeljima.  Sve radove izvoditi s izuzetnom pažnjom uz suglasnost nadzornog inženjera.</t>
  </si>
  <si>
    <t xml:space="preserve">Dobava, ugradba i njega vodonepropusnog betona (razreda vodonepropusnosti VDP 2 - dopušteni prosječni prodor vode do 30 mm) oznake C 30/37 u armiranobetonsku podnu ploču projektirane debljina 15,00; 16,00 i 20,00 cm objekta. </t>
  </si>
  <si>
    <r>
      <t>Obloga zida se sastoji od dvostrukih gips kartonskih ploča, posebno tvrdih  s gustom jezgrom od posebnog impregniranog gipsa visoke tvrdoće (prema HRN EN520  ili jednakovrijedno), razreda reakcije na požar A2-s1, d0 (B), toplinske provodljivosti 0,25 W/(mK),</t>
    </r>
    <r>
      <rPr>
        <b/>
        <sz val="10"/>
        <rFont val="Arial Narrow"/>
        <family val="2"/>
      </rPr>
      <t xml:space="preserve"> </t>
    </r>
    <r>
      <rPr>
        <sz val="10"/>
        <rFont val="Arial Narrow"/>
        <family val="2"/>
        <charset val="238"/>
      </rPr>
      <t>debljine 2*1,25 cm, pričvršćenih za potkonstrukciju iz profila za suhu gradnju (prema HRN EN14195  ili jednakovrijedno) i direktnim ovjesom (usidrena u nosivu konstrukciju akustičnim direktnim ovjesom sa neoprenskim valjkom). Visina obloge do 6,00 m. U slojeve obloge zida uračunata je parna brana od aluminizirane PE folije sa preklopima i lijepljenim spojevima (aluminizirana strana okrenuta na stranu grijanog prostora) i sloj mineralne vune ( ʎmax =0,035 W/mK )  debljine 3,00 cm. Spojevi i glave vijaka za pričvršćenje gips kartonskih ploča se gletuju, komplet pripremljeno za bojanje. Stavkom je obuhvaćen sav potreban rad i materijal, obrada, diktanje rubova akrilnim kitom i elementi za pričvršćivanje.</t>
    </r>
  </si>
  <si>
    <t>Obloga zida se sastoji od dvostrukih gips kartonskih ploča, posebno tvrdih  s gustom jezgrom od posebnog impregniranog gipsa visoke tvrdoće (prema HRN EN520  ili jednakovrijedno), razreda reakcije na požar A2-s1, d0 (B), toplinske provodljivosti 0,25 W/(mK) (prema HRN EN520  ili jednakovrijedno) debljine 2*1,25 cm, pričvršćenih za potkonstrukciju iz profila za suhu gradnju (prema HRN EN14195  ili jednakovrijedno) i direktnim ovjesom (usidrena u nosivu konstrukciju akustičnim direktnim ovjesom sa neoprenskim valjkom). Visina obloge do 6,0 m. U slojeve obloge zida uračunata je parna brana od aluminizirane PE folije sa preklopima i lijepljenim spojevima (aluminizirana strana okrenuta na stranu grijanog prostora) i sloj mineralne vune ( ʎmax =0,035 W/mK )  debljine 5,00 cm. Spojevi i glave vijaka za pričvršćenje gips kartonskih ploča se gletuju, komplet pripremljeno za bojanje. Stavkom je obuhvaćen sav potreban rad i materijal, obrada, diktanje rubova akrilnim kitom i elementi za pričvršćivanje.</t>
  </si>
  <si>
    <t>Obloga zida se sastoji od dvostrukih gips kartonskih ploča, posebno tvrdih  s gustom jezgrom od posebnog impregniranog gipsa visoke tvrdoće (prema HRN EN520  ili jednakovrijedno), razreda reakcije na požar A2-s1, d0 (B), toplinske provodljivosti 0,25 W/(mK) (prema HRN EN520  ili jednakovrijedno) debljine 2*1,25 cm, pričvršćenih za potkonstrukciju iz profila za suhu gradnju (prema HRN EN14195  ili jednakovrijedno) i direktnim ovjesom (usidrena u nosivu konstrukciju akustičnim direktnim ovjesom sa neoprenskim valjkom). Visina obloge do 6,0 m. U slojeve obloge zida uračunata je parna brana od aluminizirane PE folije sa preklopima i lijepljenim spojevima (aluminizirana strana okrenuta na stranu grijanog prostora) i sloj mineralne vune ( ʎmax =0,035 W/mK )  debljine 7,50 cm. Spojevi i glave vijaka za pričvršćenje gips kartonskih ploča se gletuju, komplet pripremljeno za bojanje. Stavkom je obuhvaćen sav potreban rad i materijal, obrada, diktanje rubova akrilnim kitom i elementi za pričvršćivanje.</t>
  </si>
  <si>
    <t>Zid je potrebno izvesti presjeka: 
- jedna vlagootporna gips-kartonska ploča čija je gipsana jezgra dodatno impregnirana protiv upijanja vlage (prema HRN EN520 ili jednakovrijedno), razreda reakcije na požar A2-s1, koeficijent otpora vodene pare μ za suho 10, a za mokro 4, toplinske provodljivosti 0,21 W/(mK), ukupne vodoupojnosti ≤ 10%, d=12,5 mm, 
- metalna potkonstrukcija iz profila za suhu gradnju, širine prirubnice 50 mm, visine grebena 50 mm, debljine lima 0,6 mm (prema HRN EN14195 ili jednakovrijedno) na osnom međurazmaku 41,70 cm, d=50 mm
- mineralna vuna 30 kg/m3, d=50 mm, 
- jedna vlagootporna gips-kartonska ploča čija je gipsana jezgra dodatno impregnirana protiv upijanja vlage (prema HRN EN520 ili jednakovrijedno), razreda reakcije na požar A2-s1, koeficijent otpora vodene pare μ za suho 10, a za mokro 4, toplinske provodljivosti 0,21 W/(mK), ukupne vodoupojnosti ≤ 10%, d=12,5 mm.
Ukupne debljine zida d=7,50 cm.</t>
  </si>
  <si>
    <t>Zid je potrebno izvesti presjeka: 
- dvije gips-kartonske ploče za osnovne sustave suhe gradnje  (prema HRN EN520 ili jednakovrijedno),  razreda reakcije na požar A2-s1, koeficijent otpora vodene pare μ za suho 10, a za mokro 4, toplinske provodljivosti 0,21 W/(mK), d=12,5 mm (u sanitarni čvorovi izvesti - vlagootporne GK ploče  čija je gipsana jezgra dodatno impregnirana protiv upijanja vlage (prema HRN EN520 ili jednakovrijedno), razreda reakcije na požar A2-s1, koeficijent otpora vodene pare μ za suho 10, a za mokro 4, toplinske provodljivosti 0,21 W/(mK), ukupne vodoupojnosti ≤ 10%.
- metalna potkonstrukcija iz profila za suhu gradnju, širine prirubnice 50 mm, visine grebena 100 mm, debljine lima 0,6 mm (prema HRN EN14195 ili jednakovrijedno) na osnom međurazmaku 62,50 cm, d=100 mm, 
- mineralna vuna 30 kg/m3, d=100 mm, 
- dvije gips-kartonske ploče za osnovne sustave suhe gradnje  (prema HRN EN520 ili jednakovrijedno),  razreda reakcije na požar A2-s1, koeficijent otpora vodene pare μ za suho 10, a za mokro 4, toplinske provodljivosti 0,21 W/(mK), d=12,5 mm (u sanitarni čvorovi izvesti - vlagootporne GK ploče  čija je gipsana jezgra dodatno impregnirana protiv upijanja vlage (prema HRN EN520 ili jednakovrijedno), razreda reakcije na požar A2-s1, koeficijent otpora vodene pare μ za suho 10, a za mokro 4, toplinske provodljivosti 0,21 W/(mK), ukupne vodoupojnosti ≤ 10%.
Ukupne debljine zida d=15,00 cm.</t>
  </si>
  <si>
    <t>Zid je potrebno izvesti presjeka: 
- dvije gips-kartonske ploče za osnovne sustave suhe gradnje  (prema HRN EN520 ili jednakovrijedno),  razreda reakcije na požar A2-s1, koeficijent otpora vodene pare μ za suho 10, a za mokro 4, toplinske provodljivosti 0,21 W/(mK), d=12,5 mm (u sanitarni čvorovi izvesti - vlagootporne GK ploče  čija je gipsana jezgra dodatno impregnirana protiv upijanja vlage (prema HRN EN520 ili jednakovrijedno), razreda reakcije na požar A2-s1, koeficijent otpora vodene pare μ za suho 10, a za mokro 4, toplinske provodljivosti 0,21 W/(mK), ukupne vodoupojnosti ≤ 10%.
- metalna potkonstrukcija iz profila za suhu gradnju, širine prirubnice 50 mm, visine grebena 50 mm, debljine lima 0,6 mm (prema HRN EN14195 ili jednakovrijedno) na osnom međurazmaku 62,50 cm, d=50 mm, 
- mineralna vuna 30 kg/m3, d=50 mm, 
- dvije gips-kartonske ploče za osnovne sustave suhe gradnje  (prema HRN EN520 ili jednakovrijedno),  razreda reakcije na požar A2-s1, koeficijent otpora vodene pare μ za suho 10, a za mokro 4, toplinske provodljivosti 0,21 W/(mK), d=12,5 mm (u sanitarni čvorovi izvesti - vlagootporne GK ploče  čija je gipsana jezgra dodatno impregnirana protiv upijanja vlage (prema HRN EN520 ili jednakovrijedno), razreda reakcije na požar A2-s1, koeficijent otpora vodene pare μ za suho 10, a za mokro 4, toplinske provodljivosti 0,21 W/(mK), ukupne vodoupojnosti ≤ 10%.
Ukupne debljine zida d=10,00 cm.</t>
  </si>
  <si>
    <t>Oblogu šahte je potrebno izvesti presjeka: 
-metalna potkonstrukcija iz profila za suhu gradnju, širine prirubnice 50 mm, visine grebena 100 mm, debljine lima 0,6 mm (prema HRN EN14195 ili jednakovrijedno) na max osnom međurazmaku 62,50 cm, d=100 mm, 
- mineralna vuna 30 kg/m3, d=75 mm,  
- dvije masivne protupožarne  gips-kartonske ploče s povećanim protupožarnim i zvučnim zahtjevima (prema HRN EN520 ili jednakovrijedno), razreda reakcije na požar A2-s1, koeficijent otpora vodene pare μ za suho 10, a za mokro 4, toplinske provodljivosti 0,23 W/(mK), gornje temperaturne granica kod stalnog zagrijavanja ≤50°C (kratkotrajno 60), d=20 mm, ukupne debljine šahte d=14,00 cm.</t>
  </si>
  <si>
    <t>Zid je potrebno izvesti presjeka: 
- dvije protupožarne gips-kartonske ploče kojima je gipsana jezgra ojačana dodatkom tankih staklenih vlakana duljine 3-30 mm koji u slučaju požara osiguravaju stabilnost i čvrstoću strukture ploče  (prema HRN EN520 ili jednakovrijedno), razreda reakcije na požar A2-s1, koeficijent otpora vodene pare μ za suho 10, a za mokro 4, toplinske provodljivosti 0,23 W/(mK), gornje temperaturne granica kod stalnog zagrijavanja ≤50°C (kratkotrajno 60), d=12,5 mm
- metalna potkonstrukcija iz profila za suhu gradnju, širine prirubnice 50 mm, visine grebena 100 mm, debljine lima 0,6 mm (prema HRN EN14195 ili jednakovrijedno) na osnom međurazmaku 62,50 cm, d=100 mm, 
- mineralna vuna 30 kg/m3, d=100 mm, 
- dvije protupožarne gips-kartonske ploče tip  kojima je gipsana jezgra ojačana dodatkom tankih staklenih vlakana duljine 3-30 mm koji u slučaju požara osiguravaju stabilnost i čvrstoću strukture ploče  (prema HRN EN520 ili jednakovrijedno), razreda reakcije na požar A2-s1, koeficijent otpora vodene pare μ za suho 10, a za mokro 4, toplinske provodljivosti 0,23 W/(mK), gornje temperaturne granica kod stalnog zagrijavanja ≤50°C (kratkotrajno 60), d=12,5 mm
Ukupne debljine zida d=15,00 cm.</t>
  </si>
  <si>
    <t>Zid je potrebno izvesti presjeka: 
- dvije protupožarne gips-kartonske ploče kojima je gipsana jezgra ojačana dodatkom tankih staklenih vlakana duljine 3-30 mm koji u slučaju požara osiguravaju stabilnost i čvrstoću strukture ploče  (prema HRN EN520 ili jednakovrijedno), razreda reakcije na požar A2-s1, koeficijent otpora vodene pare μ za suho 10, a za mokro 4, toplinske provodljivosti 0,23 W/(mK), gornje temperaturne granica kod stalnog zagrijavanja ≤50°C (kratkotrajno 60), d=12,5 mm
- dvostruka paralelna metalna potkonstrukcija iz za suhu gradnju, širine prirubnice 50 mm, visine grebena 75 mm, debljine lima 0,6 mm (prema HRN EN14195 ili jednakovrijedno) na osnom međurazmaku 62,50 cm, d=2×75 mm, potkonstrukciju odvojiti sa brtvenom trakom 
- mineralna vuna 30 kg/m3, d=2×75 mm,
- dvije  protupožarne gips-kartonske ploče kojima je gipsana jezgra ojačana dodatkom tankih staklenih vlakana duljine 3-30 mm koji u slučaju požara osiguravaju stabilnost i čvrstoću strukture ploče  (prema HRN EN520 ili jednakovrijedno), razreda reakcije na požar A2-s1, koeficijent otpora vodene pare μ za suho 10, a za mokro 4, toplinske provodljivosti 0,23 W/(mK), gornje temperaturne granica kod stalnog zagrijavanja ≤50°C (kratkotrajno 60), d=12,5 mm.
Ukupne debljine zida  oko d=20,00 cm, prilagoditi je postojećem zidu!</t>
  </si>
  <si>
    <t>Spušteni strop se sastoji od dvije gips-kartonske ploče za osnovne sustave suhe gradnje  (prema HRN EN520 ili jednakovrijedno),  razreda reakcije na požar A2-s1, koeficijent otpora vodene pare μ za suho 10, a za mokro 4, toplinske provodljivosti 0,21 W/(mK), d=2×12,5 mm, pričvršćenih za potkonstrukcijom iz profila za suhu gradnju (prema HRN EN14195 ili jednakovrijedno) u osnom razmaku prema uputama proizvođača. Postavljati na različite visine u skladu sa geometrijom zadanom u projektu (visine ovjesa h=20 cm / 30 /  40/ 65  cm).   Spojevi i glave vijaka za pričvršćenje gips kartonskih ploča se gletuju, komplet pripremljeno za bojanje. Stavkom je obuhvaćen sav potreban rad i materijal, obrada, diktanje rubova akrilnim kitom i elementi za pričvršćivanje.</t>
  </si>
  <si>
    <t>Spušteni strop se sastoji od perforiranih  gips-kartonske ploča (D12 prema HRN EN520 ili jednakovrijedno) za apsorciju zvuka sa raznolikom okruglim perforacijama (12/20/66 mm),  d=12,5 mm, pričvršćenih za potkonstrukciju iz profila za suhu gradnju (prema HRN EN14195 ili jednakovrijedno) u osnom razmaku prema uputama proizvođača. Obavezna upotreba akustičnog direktnog  ili nonius ovjesa (sa gumenim neoprenom). Spojevi i glave vijaka za pričvršćenje gips kartonskih ploča se gletuju, komplet pripremljeno za bojanje. Stavkom je obuhvaćen sav potreban rad i materijal, obrada, diktanje rubova akrilnim kitom i elementi za pričvršćivanje.</t>
  </si>
  <si>
    <t xml:space="preserve">Spušteni strop se sastoji od dvije gips-kartonske ploče za maksimalnu zvučnu zaštitu (prema HRN EN520 ili jednakovrijedno),  d=2×12,5 mm, min. spec. gustoće 1400 kg/m3, pričvršćenih za potkonstrukciju iz profila za suhu gradnju (prema HRN EN14195 ili jednakovrijedno) u osnom razmaku prema uputama proizvođača. Obavezna upotreba akustičnog direktnog  ili nonius ovjesa (sa gumenim neoprenom). Spojevi i glave vijaka za pričvršćenje gips kartonskih ploča se gletuju, komplet pripremljeno za bojanje. Između nosača se postavlja kamena vuna debljine 5,00 cm kaširana ( ʎmax =0,035 W/mK ) s donje strane Al folijom debljine 0,10 mm. Spojevi Al folije ljepljeni samoljepivom Al trakom. Stavkom je obuhvaćen sav potreban rad i materijal, obrada, diktanje rubova akrilnim kitom i elementi za pričvršćivanje. </t>
  </si>
  <si>
    <t xml:space="preserve">Spušteni strop se sastoji od dvije gips-kartonske ploče  za osnovne sustave suhe gradnje  (prema HRN EN520 ili jednakovrijedno),  razreda reakcije na požar A2-s1, koeficijent otpora vodene pare μ za suho 10, a za mokro 4, toplinske provodljivosti 0,21 W/(mK), d=2×12,5 mm, pričvršćenih za potkonstrukciju iz profila za suhu gradnju (prema HRN EN14195 ili jednakovrijedno) u osnom razmaku prema uputama proizvođača. Postavljati na različite visine u skladu sa geometrijom zadanom u projektu (visine ovjesa h=55 cm / 165 cm).   Spojevi i glave vijaka za pričvršćenje gips kartonskih ploča se gletuju, komplet pripremljeno za bojanje. Između nosača se postavlja kamena vuna debljine 10,00 cm (ʎmax =0,035 W/mK )kaširana s donje strane Al folijom debljine 0,10 mm. Spojevi Al folije ljepljeni samoljepivom Al trakom. Stavkom je obuhvaćen sav potreban rad i materijal, obrada, diktanje rubova akrilnim kitom i elementi za pričvršćivanje. </t>
  </si>
  <si>
    <t>Spušteni strop se sastoji od dvije gips-kartonske ploče za osnovne sustave suhe gradnje  (prema HRN EN520 ili jednakovrijedno),  razreda reakcije na požar A2-s1, koeficijent otpora vodene pare μ za suho 10, a za mokro 4, toplinske provodljivosti 0,21 W/(mK),  d=2×12,5 mm, pričvršćenih za potkonstrukciju iz profila za suhu gradnju (prema HRN EN14195 ili jednakovrijedno). Postaviti spušteni strop u skladu sa geometrijom zadanom u projektu.    Spojevi i glave vijaka za pričvršćenje gips kartonskih ploča se gletuju, komplet pripremljeno za bojanje. Kamena vuna debljine 5,00 cm ( ʎmax =0,035 W/mK ), kaširana s donje strane staklenim voalom, postavlja se direktno na postojeću stropnu konstrukciju. Stavkom je obuhvaćen sav potreban rad i materijal, obrada, diktanje rubova akrilnim kitom i elementi za pričvršćivanje.</t>
  </si>
  <si>
    <t>Spušteni strop se sastoji od dvije gips-kartonske ploče za osnovne sustave suhe gradnje  (prema HRN EN520 ili jednakovrijedno),  razreda reakcije na požar A2-s1, koeficijent otpora vodene pare μ za suho 10, a za mokro 4, toplinske provodljivosti 0,21 W/(mK),  d=2×12,5 mm, pričvršćenih za potkonstrukciju iz profila za suhu gradnju (prema HRN EN14195 ili jednakovrijedno)u osnom razmaku prema uputama proizvođača. Postavljati na različite visine u skladu sa geometrijom zadanom u projektu (visine ovjesa h=12 cm / 50 cm / 75 cm). Spojevi i glave vijaka za pričvršćenje gips kartonskih ploča se gletuju, komplet pripremljeno za bojanje.Kamena vuna debljine 12,00 cm (ʎmax =0,035 W/mK ), kaširana s donje strane Al folijom debljine 0,10 mm postavlja se direktno na postojeću stropnu konstrukciju. Spojevi Al folije ljepljeni samoljepivom Al trakom.Stavkom je obuhvaćen sav potreban rad i materijal, obrada, diktanje rubova akrilnim kitom i elementi za pričvršćivanje</t>
  </si>
  <si>
    <t>Dobava i oblaganje gazišta stepeništa kamenim pločama od bijelog vapnenca, debljine 2,00 cm, u cementnom ljepilu. Kamen je bijeli vapnenac iz lokalnih kamenoloma.</t>
  </si>
  <si>
    <t>Dobava, izrada i montaža ograde galerije. Ograda je izvedena od četvrtanih cijevi od nehrđajućeg čelika. Ograda se suhomontažno pričvršćuje na galeriju nehrđajućim sidrima.</t>
  </si>
  <si>
    <t>Konstrukcija od aluminijskih profila sa prekinutim toplinskim mostom. Boja antracit siva (RAL 7016 ili jednakovrijedno). Ostakljenje dvostruko izolirajućim staklo s jednim staklom niske emisije (Low-E obloge), međuprostor ispunjen plinom, koeficijent prolaska topline za staklo   U max = 1,2 W/m2K, 6+15+6 mm sa stupnjem propuštanja ukupne sunčane energije g ┴ = 0,60  sa koeficijentom prolaza topline cijelog otvora uključivo okvir najviše U=1.6w/m2K.</t>
  </si>
  <si>
    <t>Konstrukcija od aluminijskih profila sa prekinutim toplinskim mostom. Boja antracit siva (RAL 7016 ili jednakovrijedno), dvostruko izolirajuće staklo s jednim staklom niske emisije (Low-E obloge), međuprostor ispunjen plinom, koeficijent prolaska topline za staklo   U max = 1,2 W/m2K, 6+15+6 mm sa stupnjem propuštanja ukupne sunčane energije g ┴ = 0,60  sa koeficijentom prolaza topline cijelog otvora uključivo okvir najviše U=1.6w/m2K.</t>
  </si>
  <si>
    <t>Konstrukcija od aluminijskih profila sa prekinutim toplinskim mostom. Boja antracit siva (RAL 7016 ili jednakovrijedno). Ispuna je od sendviča kaširanog aluminijskim limom boje kao i okvir. Svi spojevi krila i dovratnika ili praga brtvljeni, dovratnik i prag s prekidom toplinskog mosta u okviru. Koeficijent prolaza topline cijelog otvora, uključivo okvir najviše: U = 1,8 W/m2K.  Vrata su opremljena bravom sa patent bravom i 5 ključeva.</t>
  </si>
  <si>
    <t>Konstrukcija od aluminijskih profila sa prekinutim toplinskim mostom. Boja antracit siva (RAL 7016 ili jednakovrijedno). Ispuna je od sendviča kaširanog aluminijskim limom boje kao i okvir. Svi spojevi krila i dovratnika ili praga brtvljeni, dovratnik i prag s prekidom toplinskog mosta u okviru. Koeficijent prolaza topline cijelog otvora, uključivo okvir najviše: U = 1,8 W/m2K. Vrata su opremljena bravom sa patent bravom i 5 ključeva.</t>
  </si>
  <si>
    <t>Konstrukcija od aluminijskih profila sa prekinutim toplinskim mostom. Boja antracit siva (RAL 7016 ili jednakovrijedno), dvostruko izolirajuće staklo s jednim staklom niske emisije (Low-E obloge), međuprostor ispunjen plinom, koeficijent prolaska topline za staklo   U max = 1,2 W/m2K, 6+15+6 mm. Koeficijent prolaza topline cijelog otvora uključivo okvir najviše U=1.6w/m2K.</t>
  </si>
  <si>
    <t>Ovdje su obrađene obična te protupožarna i dimonepropusna vanjska stolarija. U skladu sa elaboratom s prikazom mjera zaštite od požara i protupožarnom regulativom, građevinski otvori moraju imati određene karakteristike i opremljeni zahtijevanim elementima.</t>
  </si>
  <si>
    <r>
      <t xml:space="preserve">PRIPREMNI RADOVI
</t>
    </r>
    <r>
      <rPr>
        <i/>
        <sz val="8"/>
        <rFont val="Arial"/>
        <family val="2"/>
        <charset val="238"/>
      </rPr>
      <t>Radovi obuhvaćaju prethodne radove potrebne za postavljanje buduće vodovodne i kanalizacijske mreže. Sav potrebni materijal donijeti do mjesta rada, mjesto rada očisti od raznih stvari koji ometaju obavljanje konkretnih poslova i sl.</t>
    </r>
  </si>
  <si>
    <t>Izrada projekta izvedenog stanja. U ovom projektu potrebno je detaljno opisati sve izmjene na terenu i detaljno ucrtati sve trase instalacija. Izraditi 3 primjerka u papirnatom obliku i jedan u digitalnom na CD-u.</t>
  </si>
  <si>
    <t>ZASIPANJE OKO CIJEVI
Izrada zasipa oko položenih cijevi od fino drobljenog materijala veličine zrna do 8 (mm). Zasip se izvodi u dvije faze. Prva faza je zasipanje rova ispod cijevi, kao podloga za postavljanje cijevi, a druga faza je zasipanje same cijevi u rovu do visine 30 cm iznad tjemena cijevi.
Zasip izvesti od finijeg drobljenog materijala veličine zrna do 8 (mm).
Ovaj rad se izvodi u uz nabijanje vibronabijačima ili valjcima, do razina definiranih projektom. Traži se modul stišljivosti od 40 (MPa).
Rad obuhvaća dobavu, dopremu i ugradnju materijala, te propisanu kontrolu kvalitete, kao i sav pomoćni materijal i rad potreban za dovršenje ovog posla.
Jedinica mjere je m3 ugrađenog materijala u konačnom stanju.</t>
  </si>
  <si>
    <r>
      <t>REKONSTRUKCIJA STANSKE KANALIZACIJSKE MREŽE
Rekonstrukcija kanalizacijske mreže iz stanova: Uključuje izmjenu glavne kanalizacijske cijevi (procijenjeni profil i duljina), te izmjenu priključnih fazonskih komada (račvi) kojima se pojedini stanovi priključuju na glavnu cijev. Ova rekonstrukcija se izvodi do spoja na stanske kanalizacijske priključke.
Kanalizacijska mreža predviđena je od niskošumnih PVC kanalizacijskih cijevi koje zadržavaju temperaturu do +90</t>
    </r>
    <r>
      <rPr>
        <sz val="8"/>
        <rFont val="Arial"/>
        <family val="2"/>
        <charset val="238"/>
      </rPr>
      <t>º</t>
    </r>
    <r>
      <rPr>
        <i/>
        <sz val="9.1999999999999993"/>
        <rFont val="Arial"/>
        <family val="2"/>
      </rPr>
      <t>C,</t>
    </r>
    <r>
      <rPr>
        <i/>
        <sz val="8"/>
        <rFont val="Arial"/>
        <family val="2"/>
      </rPr>
      <t xml:space="preserve">međusobno spajanih naglavcima brtvljenih gumenim brtvama.
Obračun po m' ispravno postavljene cijevi sa svim porebnim cijevnicama (račve, koljena i sl.) do potpune funkcionalnosti mreže. </t>
    </r>
  </si>
  <si>
    <t>Nabava, doprema i montaža aparata za početno gašenje požara, točan broj i tip prema elaboratu zaštite od požara, na posebnim nosačima na zidu. Broj aparata i njihov položaj uskladiti prema protupožarnom elaboratu.
Aparati za gašenje moraju imati kapacitet 12JG (jedinica gašenja), moraju biti predviđeni za požare razreda A (krute stvari) i B (tekućine), prema članku 30. Pravilnika o zaštiti od požara ugostiteljskih objekata (NN 100/99). Najveća masa sredstva za gašenje je 6 kg (sklop B).
Mjesta postavljanja vatrogasnih aparata u prostorijama većim od 50 m2 potrebno je vidno označiti naljepnicom sukladno hrvatskoj normi HRNISO 6309 ili jednakovrijedno. Naljepnica mora biti obojana bojom RAL 3000 ili jednakovrijedno, a u skladu sa čl. 15. stavak 2. Pravilnika o vatrogasnim aparatima (NN 101/11).</t>
  </si>
  <si>
    <t>Dobava, montaža i spajanje Stropno-zidna metalna grip obujmica koja ima odobrenje za nošenje kabela s očuvanjem električne funkcije prema HRN DIN 4102-dio 12 ili jednakovrijedno. Komplet sa zidnim uloškom za pojedinačno nošenje kabela otpornosti 90 minuta.</t>
  </si>
  <si>
    <t>Programiranje i puštanje u rad WIFI opreme, podešavanje korisničkih postavki, test sustava.</t>
  </si>
  <si>
    <t>Prema vremenu uključenja agregata odabran je sigurnosni agregat koji zamjenjuje mrežu do maksimalno 15 sekundi. To je agregat klase 3.</t>
  </si>
  <si>
    <t>-kompletnog agreg.postrojenja;</t>
  </si>
  <si>
    <t>Dobava i montaža samonosive protupožarne obloge REI90 za izradu protupožarnog ventilacijskog kanala za odimljavanje okna dizala.  Svijetla dimenzija ventilacijskog kanala je 30x30cm u dužini 2metra. Protupožarni ventilacijski kanal se montira između okna dizala i vanjskog zida. Na pročelju vanjskog zida se postavlja fasadna protukišna žaluzina dimenzije 585x300 čija je minimalna efektivna površina 0,09m2.</t>
  </si>
  <si>
    <t>Obračun kompletno izrađena dokumentacija</t>
  </si>
  <si>
    <t>B + C</t>
  </si>
  <si>
    <t>Koristit će se četiri različite boje vrlo zasićenog pigmenta, a prema sljedećim omjerima:
RAL 9003 ili jednakovrijedno : 50% površine;
RAL 7040 ili jednakovrijedno : 10% površine;
RAL 7034  ili jednakovrijedno: 30% površine;
RAL 7024 ili jednakovrijedno : 10% površine. 
U svemu se pridržavati uputa proizvođača.</t>
  </si>
  <si>
    <t>Koristit će se četiri različite boje vrlo zasićenog pigmenta, a prema sljedećim omjerima:
RAL 9003 ili jednakovrijedno : 75% površine;
RAL 7040 ili jednakovrijedno : 10% površine;
RAL 7034  ili jednakovrijedno: 10% površine;
RAL 7024 ili jednakovrijedno : 5% površine. 
U svemu se pridržavati uputa proizvođača.</t>
  </si>
  <si>
    <t>POKLOPCI KANALIZACIJSKIH OKANA
Inox poklopci (inox Aisi 304 ili jednakovrijedno, Aisi 316 ili jednakovrijedno, Aisi 316 Ti ili jednakovrijedno) 600x600 (mm) za laki promet, nosivosti 400 (kN), sa završnim slojem podešenim prema završnom sloju okolnog poda.
Ovi poklopci sastoje se od okvira koji se ugrađuje u okno i samog poklopca koji nasjeda na gumenu brtvu u okviru. Poklopac je upušten, te je unutar njega zavarena armaturna mreža u koju se nalijeva beton i izvodi završni sloj. Brtva koja se postavlja u okvir je od pjenaste gume te ostvaruje vodtjesnost i plinotjesnost poklopca. Na okvir poklopca koji se ugrađuje se dodaju sidreni vršci radi što boljeg prijanjanja u podlogu. Poklopac je u krajevima pritegnut sa četiri upuštena vijka koji osiguravaju poklopac od podizanje i dodatno opterećuju poklopac radi vodotjesnosti i plinotjesnosti. Prilikom skidanja poklopca upušteni vijci se odvidaju te se u isti navoj navidava ručka za podizanje poklopaca. 
Obračun po ispravno izvedenom poklopcu sa svim potrebnim pomoćnim materijalom i predradnjama potrebnim za njegovo ispravno postavljanje.</t>
  </si>
  <si>
    <t>Radove izvesti prema pozitivnim propisima i uzancama struke. Sav materijal i oprema treba odgovarati HRN ili jednakovrijedno ili evropskim normama EN ili jednakovrijedno...</t>
  </si>
  <si>
    <t>Dobava, montaža i spajanje kontejnerskog diesel el.agregata u antibučnoj izvedbi izrađen u funkciji sigurnosnog izvora. Treba biti opremljen prema normi ISO 8528-12 ili jednakovrijedno. Nadomjesni izvor energije za sigurnosne svrhe koji se montira u prostoriji na pripremljenu podlogu-temelj, slijedećih karakteristika:</t>
  </si>
  <si>
    <r>
      <t>Izlazna snaga definirana je prema ISO8528/5 ili jednakovrijedno, pogonska grupa G2, s AVR regulacijom napona, stacionarni teret izohrono, kod 3x400/231 V, cos=0,8, 50 Hz. 1500 1/min, trajna snaga</t>
    </r>
    <r>
      <rPr>
        <b/>
        <sz val="10"/>
        <rFont val="Arial"/>
        <family val="2"/>
        <charset val="238"/>
      </rPr>
      <t xml:space="preserve"> 80kVA/64kW</t>
    </r>
    <r>
      <rPr>
        <sz val="10"/>
        <rFont val="Arial"/>
        <family val="2"/>
        <charset val="238"/>
      </rPr>
      <t>, snaga preopterečenja 88kVA/70,4kW.</t>
    </r>
  </si>
  <si>
    <t>Čelične bešavne cijevi prema C.B5.225 ili jednakovrijedno za izradu ispušnog cjevovoda komplet sa potrebnim prirubnicama dim. 88,9 mm, o89, s bojanjem vatrootpornom bojom do 650 oC. Dimenzije izvesti prema preporuci isporučioca agregata.</t>
  </si>
  <si>
    <t xml:space="preserve">Sprinkler ventilska stanica “mokra” DN80  certifikatom  ili jednakovrijedno u kompletu  sa sprinkler ventilom, EV-zasunom s indikacijom otvorenosti DN80  ili jednakovrijedno ispred sprinkler ventila, ventilom alarmnog zvona sa indikacijom otvorenosti, svom pripadajućom armaturom, manometrima i tlačnom sklopkom, komplet sa prirubnicama i protuprirubnicama, s FM atestom ili jednakovrijedno </t>
  </si>
  <si>
    <t xml:space="preserve">Dobava, izrada i montaža osobnog električnog dizala bez strojarnice, u svemu prema glavnom projektu, sljedećih tehničkih karakteristika:                                                                         
Nosivost dizala: 630 kg/ 8 osoba                                                                 
Brzina vožnje: 1,0 m/s, frekvencijski regulirana                                                           
Visina dizanja:  7,52 m                                                                                                         
Broj postaja / ulaza: 5/5, jedan ulaz, oznake -1, 0, 1, 2, 3                                                                                            
Pogonsko postrojenje: frekventno regulirani bezreduktorski sinkroni elektromotor  
Ovjes: 1:1                                                                                                                                                                                                                                                              Vrsta upravljanja: simplex sabirno - mikroprocesorsko                 
Požarni režim rada                                                                                     
Napon upravljanja: 220 V / 110 V / 24 V                                                                                        
Napon pogonskog elektromotora i vrsta el.mreže u postrojenju dizala: TN-S sistem ili jednakovrijedno , 3x380 V, 50Hz                                                    Instalacija: za suhi prostor                                                                                                  
Signalizacija: potvrda poziva, LCD displej, pokazivač položaja kabine u kabini i na svim stanicama, alarm - govorna veza, panik rasvjeta, signal preopterećenja                                                                                                                                             
Vozno okno - materijal: armirano betonska konstrukcija, tlocrtne dimenzije širina 1700 mm, dubina 1910 mm, dubina donjeg dijela (jame) 1000 mm, visina gornjeg dijela (nadvišenje) 3500 mm                                                                                                                            Vrsta vrata voznog okna: automatska teleskopska, obloga inox, klase vatrootpornosti min. EI60 ili jednakovrijedno , dimenzije 900x2100 mm                                                                                                                                                    
Kabina dizala - Inox panel, dimenzija: širina 1100 mm, dubina 1400 mm, visina 2200 mm. prokulizna obloga poda  (obveza Naručitelja dizala)                                                                                                                                 
Vrata kabine: automatska dvokrilna teleskopska, obloga inox,  dimenzije 900x2100mm                                                                                                                                                                                                                     Smještaj pogonskog stroja dizala: Dizalo nema strojarnicu, pogon je na vrhu voznog okna dizala, a ormar sa razvodnom pločom i grupom upravljanja postavljen je pored vrata voznog okna, na 3.katu građevine u zasebnom protupožarnom ormaru klase vatrootpornosti EI60    ili jednakovrijedno                                                                     
Oprema kabine: Upravljačka lamela s dugmadima, spušteni strop s LED rasvjetom, obloga poda-kamen, automatska vrata kabine, svjetlosna zavjesa na vratima kabine, rukohvat i parapet od inoxa, govorna veza                                                                               Sve izvesti prema projektu, odabiru i odobrenju glavnog projektanta. </t>
  </si>
  <si>
    <t xml:space="preserve">Isporuka i ugradnja dodatnog vatrootpornog ormara u koji se smješta upravljački ormar dizala klase vatrootpornosti EI 60 ili jednakovrijedno </t>
  </si>
  <si>
    <t>SVEUKUPNO bez PDV-a :</t>
  </si>
  <si>
    <t>SVEUKUPNO S PDV-om:</t>
  </si>
  <si>
    <t>Zračni filteri su klase G4 + F7. ili jednakovrijedno</t>
  </si>
  <si>
    <t xml:space="preserve"> - filter zraka klase G4 + F7 ili jednakovrijedno</t>
  </si>
  <si>
    <t xml:space="preserve"> - serijski priključak RS 485 za MODBUS  ili jednakovrijedno</t>
  </si>
  <si>
    <t>Zračni filteri su klase G4 + F7.  ili jednakovrijedno</t>
  </si>
  <si>
    <t>Voditelj radova treba imati imenovanje i stručnu spremu u svemu prema Zakonu o gradnji.</t>
  </si>
  <si>
    <t>Za sve norme se podrazumijeva da se mogu nuditi jednakovrijedne norme, bez obzira je li pojam "ili jednakovrijedno" naveden uz pojedinu normu ili ne.</t>
  </si>
  <si>
    <t>SVE STAVKE UKLJUČUJU DOBAVU, MONTAŽU I SPAJANJE NA OBA KRAJA, te ostali sitni nenabrojeni spojni i montažni materijal do pune funkcionalnosti !!!
Za sve norme se podrazumijeva da se mogu nuditi jednakovrijedne norme, bez obzira je li pojam "ili jednakovrijedno" naveden uz pojedinu normu ili ne.</t>
  </si>
  <si>
    <t>NAPOMENA: SVE STAVKE UKLJUČUJU DOBAVU, MONTAŽU I SPAJANJE NA OBA KRAJA, te ostali sitni nenabrojeni spojni i montažni materijal do pune funkcionalnosti !!!
Za sve norme se podrazumijeva da se mogu nuditi jednakovrijedne norme, bez obzira je li pojam "ili jednakovrijedno" naveden uz pojedinu normu ili ne.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</si>
</sst>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k_n_-;\-* #,##0.00\ _k_n_-;_-* &quot;-&quot;??\ _k_n_-;_-@_-"/>
    <numFmt numFmtId="164" formatCode="_-* #,##0.00_-;\-* #,##0.00_-;_-* &quot;-&quot;??_-;_-@_-"/>
    <numFmt numFmtId="165" formatCode="General&quot;.&quot;"/>
    <numFmt numFmtId="166" formatCode="#,##0.00\ [$EUR];[Red]#,##0.00\ [$EUR]"/>
    <numFmt numFmtId="167" formatCode="#,##0.00\ &quot;kn&quot;"/>
    <numFmt numFmtId="168" formatCode="0.0"/>
    <numFmt numFmtId="169" formatCode="#"/>
    <numFmt numFmtId="170" formatCode="#,##0.00;[Red]#,##0.00"/>
    <numFmt numFmtId="171" formatCode="General_)"/>
    <numFmt numFmtId="172" formatCode="[$-F400]h:mm:ss\ AM/PM"/>
    <numFmt numFmtId="173" formatCode="0.00;[Red]0.00"/>
  </numFmts>
  <fonts count="60" x14ac:knownFonts="1">
    <font>
      <sz val="11"/>
      <color theme="1"/>
      <name val="Arial Narrow"/>
      <family val="2"/>
      <charset val="238"/>
    </font>
    <font>
      <sz val="11"/>
      <color theme="1"/>
      <name val="Calibri"/>
      <family val="2"/>
      <charset val="238"/>
      <scheme val="minor"/>
    </font>
    <font>
      <sz val="11"/>
      <color theme="1"/>
      <name val="Calibri"/>
      <family val="2"/>
      <charset val="238"/>
      <scheme val="minor"/>
    </font>
    <font>
      <sz val="11"/>
      <color theme="1"/>
      <name val="Arial Narrow"/>
      <family val="2"/>
      <charset val="238"/>
    </font>
    <font>
      <b/>
      <sz val="10"/>
      <name val="Arial Narrow"/>
      <family val="2"/>
      <charset val="238"/>
    </font>
    <font>
      <sz val="10"/>
      <name val="Arial Narrow"/>
      <family val="2"/>
      <charset val="238"/>
    </font>
    <font>
      <b/>
      <sz val="14"/>
      <name val="Arial Narrow"/>
      <family val="2"/>
    </font>
    <font>
      <b/>
      <sz val="16"/>
      <name val="Arial Narrow"/>
      <family val="2"/>
    </font>
    <font>
      <b/>
      <sz val="14"/>
      <name val="Arial Narrow"/>
      <family val="2"/>
      <charset val="238"/>
    </font>
    <font>
      <sz val="10"/>
      <name val="Arial Narrow"/>
      <family val="2"/>
    </font>
    <font>
      <i/>
      <sz val="10"/>
      <name val="Arial Narrow"/>
      <family val="2"/>
    </font>
    <font>
      <b/>
      <sz val="6"/>
      <name val="Arial Narrow"/>
      <family val="2"/>
      <charset val="238"/>
    </font>
    <font>
      <sz val="10"/>
      <name val="Arial"/>
      <family val="2"/>
      <charset val="238"/>
    </font>
    <font>
      <b/>
      <i/>
      <sz val="10"/>
      <name val="Arial Narrow"/>
      <family val="2"/>
      <charset val="238"/>
    </font>
    <font>
      <sz val="8"/>
      <name val="Arial Narrow"/>
      <family val="2"/>
      <charset val="238"/>
    </font>
    <font>
      <vertAlign val="superscript"/>
      <sz val="10"/>
      <name val="Arial Narrow"/>
      <family val="2"/>
      <charset val="238"/>
    </font>
    <font>
      <sz val="12"/>
      <name val="Arial Narrow"/>
      <family val="2"/>
      <charset val="238"/>
    </font>
    <font>
      <sz val="14"/>
      <name val="Arial Narrow"/>
      <family val="2"/>
      <charset val="238"/>
    </font>
    <font>
      <sz val="11"/>
      <color rgb="FF006100"/>
      <name val="Calibri"/>
      <family val="2"/>
      <charset val="238"/>
      <scheme val="minor"/>
    </font>
    <font>
      <b/>
      <i/>
      <sz val="9"/>
      <name val="Arial"/>
      <family val="2"/>
    </font>
    <font>
      <i/>
      <sz val="6"/>
      <name val="Arial"/>
      <family val="2"/>
    </font>
    <font>
      <b/>
      <i/>
      <sz val="9"/>
      <name val="Arial"/>
      <family val="2"/>
      <charset val="238"/>
    </font>
    <font>
      <i/>
      <sz val="9"/>
      <name val="Arial"/>
      <family val="2"/>
    </font>
    <font>
      <i/>
      <sz val="8"/>
      <name val="Arial"/>
      <family val="2"/>
    </font>
    <font>
      <sz val="10"/>
      <name val="Arial"/>
      <family val="2"/>
    </font>
    <font>
      <i/>
      <sz val="8"/>
      <name val="Arial"/>
      <family val="2"/>
      <charset val="238"/>
    </font>
    <font>
      <i/>
      <sz val="8"/>
      <color rgb="FF00B050"/>
      <name val="Arial"/>
      <family val="2"/>
      <charset val="238"/>
    </font>
    <font>
      <i/>
      <sz val="8"/>
      <name val="Arial CE"/>
      <family val="2"/>
      <charset val="238"/>
    </font>
    <font>
      <i/>
      <vertAlign val="superscript"/>
      <sz val="8"/>
      <name val="Arial"/>
      <family val="2"/>
    </font>
    <font>
      <i/>
      <sz val="9"/>
      <name val="Arial"/>
      <family val="2"/>
      <charset val="238"/>
    </font>
    <font>
      <b/>
      <i/>
      <sz val="10"/>
      <name val="Arial"/>
      <family val="2"/>
    </font>
    <font>
      <i/>
      <sz val="10"/>
      <name val="Arial"/>
      <family val="2"/>
      <charset val="238"/>
    </font>
    <font>
      <b/>
      <i/>
      <sz val="8"/>
      <name val="Arial"/>
      <family val="2"/>
      <charset val="238"/>
    </font>
    <font>
      <b/>
      <sz val="8"/>
      <name val="Arial"/>
      <family val="2"/>
      <charset val="238"/>
    </font>
    <font>
      <b/>
      <i/>
      <sz val="10"/>
      <name val="Arial"/>
      <family val="2"/>
      <charset val="238"/>
    </font>
    <font>
      <b/>
      <sz val="10"/>
      <name val="Arial"/>
      <family val="2"/>
      <charset val="238"/>
    </font>
    <font>
      <b/>
      <sz val="9"/>
      <name val="Arial"/>
      <family val="2"/>
      <charset val="238"/>
    </font>
    <font>
      <sz val="10"/>
      <color theme="1"/>
      <name val="Arial"/>
      <family val="2"/>
      <charset val="238"/>
    </font>
    <font>
      <b/>
      <sz val="10"/>
      <color theme="1"/>
      <name val="Arial"/>
      <family val="2"/>
      <charset val="238"/>
    </font>
    <font>
      <sz val="10"/>
      <color indexed="8"/>
      <name val="Arial"/>
      <family val="2"/>
      <charset val="238"/>
    </font>
    <font>
      <b/>
      <sz val="12"/>
      <name val="Arial"/>
      <family val="2"/>
      <charset val="238"/>
    </font>
    <font>
      <b/>
      <sz val="10"/>
      <name val="Tahoma"/>
      <family val="2"/>
      <charset val="238"/>
    </font>
    <font>
      <sz val="10"/>
      <name val="Tahoma"/>
      <family val="2"/>
      <charset val="238"/>
    </font>
    <font>
      <sz val="11"/>
      <name val="Arial"/>
      <family val="1"/>
    </font>
    <font>
      <sz val="10"/>
      <name val="MS Sans Serif"/>
      <family val="2"/>
      <charset val="238"/>
    </font>
    <font>
      <sz val="10"/>
      <name val="Arial"/>
      <family val="1"/>
    </font>
    <font>
      <vertAlign val="subscript"/>
      <sz val="10"/>
      <name val="Arial"/>
      <family val="2"/>
      <charset val="238"/>
    </font>
    <font>
      <sz val="7"/>
      <name val="Arial"/>
      <family val="2"/>
      <charset val="238"/>
    </font>
    <font>
      <sz val="11"/>
      <color theme="1"/>
      <name val="Arial"/>
      <family val="2"/>
      <charset val="238"/>
    </font>
    <font>
      <sz val="8"/>
      <name val="Arial"/>
      <family val="2"/>
      <charset val="238"/>
    </font>
    <font>
      <b/>
      <sz val="10"/>
      <name val="Arial"/>
      <family val="2"/>
    </font>
    <font>
      <sz val="10"/>
      <name val="Calibri"/>
      <family val="2"/>
      <charset val="238"/>
    </font>
    <font>
      <sz val="10"/>
      <name val="Symbol"/>
      <family val="1"/>
      <charset val="2"/>
    </font>
    <font>
      <sz val="10"/>
      <name val="Arial CE"/>
      <family val="2"/>
      <charset val="238"/>
    </font>
    <font>
      <sz val="10"/>
      <name val="Helv"/>
    </font>
    <font>
      <b/>
      <sz val="11"/>
      <color theme="1"/>
      <name val="Arial Narrow"/>
      <family val="2"/>
      <charset val="238"/>
    </font>
    <font>
      <b/>
      <sz val="10"/>
      <name val="Arial Narrow"/>
      <family val="2"/>
    </font>
    <font>
      <b/>
      <u/>
      <sz val="10"/>
      <name val="Arial"/>
      <family val="2"/>
      <charset val="238"/>
    </font>
    <font>
      <i/>
      <sz val="9.1999999999999993"/>
      <name val="Arial"/>
      <family val="2"/>
    </font>
    <font>
      <sz val="10"/>
      <color rgb="FF000000"/>
      <name val="Arial Narrow"/>
      <family val="2"/>
      <charset val="238"/>
    </font>
  </fonts>
  <fills count="13">
    <fill>
      <patternFill patternType="none"/>
    </fill>
    <fill>
      <patternFill patternType="gray125"/>
    </fill>
    <fill>
      <patternFill patternType="solid">
        <fgColor theme="2" tint="-9.9978637043366805E-2"/>
        <bgColor indexed="64"/>
      </patternFill>
    </fill>
    <fill>
      <patternFill patternType="solid">
        <fgColor rgb="FFC6EFCE"/>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49"/>
      </patternFill>
    </fill>
    <fill>
      <patternFill patternType="solid">
        <fgColor theme="0" tint="-0.14996795556505021"/>
        <bgColor indexed="64"/>
      </patternFill>
    </fill>
    <fill>
      <patternFill patternType="solid">
        <fgColor theme="4" tint="0.79998168889431442"/>
        <bgColor indexed="35"/>
      </patternFill>
    </fill>
    <fill>
      <patternFill patternType="solid">
        <fgColor theme="8" tint="0.59999389629810485"/>
        <bgColor indexed="64"/>
      </patternFill>
    </fill>
    <fill>
      <patternFill patternType="solid">
        <fgColor theme="9"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s>
  <cellStyleXfs count="42">
    <xf numFmtId="0" fontId="0" fillId="0" borderId="0"/>
    <xf numFmtId="0" fontId="3" fillId="0" borderId="0"/>
    <xf numFmtId="43" fontId="12" fillId="0" borderId="0" applyFont="0" applyFill="0" applyBorder="0" applyAlignment="0" applyProtection="0"/>
    <xf numFmtId="0" fontId="18" fillId="3" borderId="0" applyNumberFormat="0" applyBorder="0" applyAlignment="0" applyProtection="0"/>
    <xf numFmtId="0" fontId="12" fillId="0" borderId="0"/>
    <xf numFmtId="0" fontId="12" fillId="0" borderId="0"/>
    <xf numFmtId="0" fontId="43" fillId="0" borderId="0"/>
    <xf numFmtId="0" fontId="44" fillId="0" borderId="0"/>
    <xf numFmtId="0" fontId="12" fillId="0" borderId="0"/>
    <xf numFmtId="0" fontId="12" fillId="0" borderId="0"/>
    <xf numFmtId="0" fontId="44"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44" fillId="0" borderId="0"/>
    <xf numFmtId="0" fontId="44" fillId="0" borderId="0"/>
    <xf numFmtId="0" fontId="54" fillId="0" borderId="0"/>
    <xf numFmtId="0" fontId="12" fillId="0" borderId="0"/>
    <xf numFmtId="0" fontId="54" fillId="0" borderId="0"/>
    <xf numFmtId="0" fontId="12" fillId="0" borderId="0"/>
    <xf numFmtId="0" fontId="12" fillId="0" borderId="0"/>
    <xf numFmtId="0" fontId="2" fillId="0" borderId="0"/>
    <xf numFmtId="0" fontId="2" fillId="0" borderId="0"/>
    <xf numFmtId="0" fontId="12" fillId="0" borderId="0"/>
    <xf numFmtId="0" fontId="54" fillId="0" borderId="0"/>
    <xf numFmtId="0" fontId="12" fillId="0" borderId="0"/>
    <xf numFmtId="0" fontId="12" fillId="0" borderId="0"/>
    <xf numFmtId="164" fontId="3" fillId="0" borderId="0" applyFont="0" applyFill="0" applyBorder="0" applyAlignment="0" applyProtection="0"/>
    <xf numFmtId="0" fontId="12" fillId="0" borderId="0"/>
    <xf numFmtId="0" fontId="1" fillId="0" borderId="0"/>
    <xf numFmtId="0" fontId="54" fillId="0" borderId="0"/>
    <xf numFmtId="0" fontId="1" fillId="0" borderId="0"/>
  </cellStyleXfs>
  <cellXfs count="923">
    <xf numFmtId="0" fontId="0" fillId="0" borderId="0" xfId="0"/>
    <xf numFmtId="0" fontId="4" fillId="0" borderId="1" xfId="0" applyFont="1" applyBorder="1" applyAlignment="1">
      <alignment horizontal="centerContinuous"/>
    </xf>
    <xf numFmtId="4" fontId="5" fillId="0" borderId="2" xfId="0" applyNumberFormat="1" applyFont="1" applyBorder="1" applyAlignment="1">
      <alignment horizontal="centerContinuous" vertical="top"/>
    </xf>
    <xf numFmtId="4" fontId="5" fillId="0" borderId="2" xfId="0" applyNumberFormat="1" applyFont="1" applyBorder="1" applyAlignment="1">
      <alignment horizontal="centerContinuous"/>
    </xf>
    <xf numFmtId="4" fontId="4" fillId="0" borderId="5" xfId="0" applyNumberFormat="1" applyFont="1" applyFill="1" applyBorder="1" applyAlignment="1">
      <alignment horizontal="center"/>
    </xf>
    <xf numFmtId="0" fontId="5" fillId="0" borderId="0" xfId="0" applyFont="1"/>
    <xf numFmtId="4" fontId="5" fillId="0" borderId="9" xfId="0" applyNumberFormat="1" applyFont="1" applyBorder="1" applyAlignment="1">
      <alignment horizontal="center"/>
    </xf>
    <xf numFmtId="4" fontId="5" fillId="0" borderId="9" xfId="0" applyNumberFormat="1" applyFont="1" applyBorder="1" applyAlignment="1">
      <alignment horizontal="center" vertical="center" shrinkToFit="1"/>
    </xf>
    <xf numFmtId="0" fontId="6" fillId="0" borderId="0" xfId="0" applyFont="1" applyFill="1" applyAlignment="1">
      <alignment horizontal="center" vertical="top"/>
    </xf>
    <xf numFmtId="4" fontId="6"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vertical="top"/>
    </xf>
    <xf numFmtId="4" fontId="7" fillId="0" borderId="0" xfId="0" applyNumberFormat="1" applyFont="1" applyFill="1" applyAlignment="1">
      <alignment horizontal="center"/>
    </xf>
    <xf numFmtId="0" fontId="7"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vertical="top"/>
    </xf>
    <xf numFmtId="0" fontId="5" fillId="0" borderId="0" xfId="0" applyFont="1" applyFill="1" applyAlignment="1">
      <alignment wrapText="1"/>
    </xf>
    <xf numFmtId="0" fontId="5" fillId="0" borderId="0" xfId="0" applyFont="1" applyFill="1"/>
    <xf numFmtId="4" fontId="5" fillId="0" borderId="0" xfId="0" applyNumberFormat="1" applyFont="1" applyFill="1" applyAlignment="1">
      <alignment horizontal="center"/>
    </xf>
    <xf numFmtId="4" fontId="5" fillId="0" borderId="0" xfId="0" applyNumberFormat="1" applyFont="1" applyFill="1" applyAlignment="1">
      <alignment horizontal="right"/>
    </xf>
    <xf numFmtId="4" fontId="5" fillId="0" borderId="0" xfId="0" applyNumberFormat="1" applyFont="1" applyFill="1"/>
    <xf numFmtId="0" fontId="8" fillId="0" borderId="0" xfId="0" applyFont="1" applyFill="1" applyAlignment="1">
      <alignment horizontal="center" vertical="top"/>
    </xf>
    <xf numFmtId="0" fontId="8" fillId="0" borderId="0" xfId="0" applyFont="1" applyFill="1" applyAlignment="1">
      <alignment wrapText="1"/>
    </xf>
    <xf numFmtId="0" fontId="8" fillId="0" borderId="0" xfId="0" applyFont="1" applyFill="1"/>
    <xf numFmtId="4" fontId="8" fillId="0" borderId="0" xfId="0" applyNumberFormat="1" applyFont="1" applyFill="1" applyAlignment="1">
      <alignment horizontal="center"/>
    </xf>
    <xf numFmtId="4" fontId="8" fillId="0" borderId="0" xfId="0" applyNumberFormat="1" applyFont="1" applyFill="1" applyAlignment="1">
      <alignment horizontal="right"/>
    </xf>
    <xf numFmtId="4" fontId="8" fillId="0" borderId="0" xfId="0" applyNumberFormat="1" applyFont="1" applyFill="1"/>
    <xf numFmtId="0" fontId="4" fillId="0" borderId="0" xfId="0" applyFont="1" applyFill="1" applyAlignment="1">
      <alignment horizontal="center" vertical="top"/>
    </xf>
    <xf numFmtId="0" fontId="4" fillId="0" borderId="0" xfId="0" applyFont="1" applyFill="1"/>
    <xf numFmtId="0" fontId="9" fillId="0" borderId="0" xfId="0" applyFont="1" applyFill="1"/>
    <xf numFmtId="0" fontId="10" fillId="0" borderId="0" xfId="0" applyFont="1" applyFill="1"/>
    <xf numFmtId="4" fontId="10" fillId="0" borderId="0" xfId="0" applyNumberFormat="1" applyFont="1" applyFill="1"/>
    <xf numFmtId="0" fontId="5" fillId="0" borderId="0" xfId="0" applyFont="1" applyFill="1" applyAlignment="1">
      <alignment vertical="top"/>
    </xf>
    <xf numFmtId="4" fontId="9" fillId="0" borderId="0" xfId="0" applyNumberFormat="1" applyFont="1" applyFill="1" applyAlignment="1">
      <alignment horizontal="center"/>
    </xf>
    <xf numFmtId="4" fontId="9" fillId="0" borderId="0" xfId="0" applyNumberFormat="1" applyFont="1" applyFill="1" applyAlignment="1">
      <alignment horizontal="right"/>
    </xf>
    <xf numFmtId="165" fontId="5" fillId="0" borderId="0" xfId="0" applyNumberFormat="1" applyFont="1" applyFill="1"/>
    <xf numFmtId="0" fontId="5" fillId="0" borderId="0" xfId="0" applyFont="1" applyFill="1" applyAlignment="1">
      <alignment horizontal="justify" vertical="top" wrapText="1"/>
    </xf>
    <xf numFmtId="0" fontId="9" fillId="0" borderId="0" xfId="0" applyFont="1" applyFill="1" applyAlignment="1">
      <alignment horizontal="justify" vertical="top"/>
    </xf>
    <xf numFmtId="4" fontId="9" fillId="0" borderId="0" xfId="0" applyNumberFormat="1" applyFont="1" applyFill="1" applyAlignment="1">
      <alignment horizontal="right" vertical="top"/>
    </xf>
    <xf numFmtId="165" fontId="4" fillId="0" borderId="0" xfId="0" applyNumberFormat="1" applyFont="1" applyFill="1" applyAlignment="1">
      <alignment horizontal="right"/>
    </xf>
    <xf numFmtId="0" fontId="4" fillId="0" borderId="0" xfId="0" applyFont="1" applyFill="1" applyAlignment="1">
      <alignment horizontal="justify" vertical="top"/>
    </xf>
    <xf numFmtId="4" fontId="4" fillId="0" borderId="0" xfId="0" applyNumberFormat="1" applyFont="1" applyFill="1"/>
    <xf numFmtId="165" fontId="5" fillId="0" borderId="0" xfId="0" applyNumberFormat="1" applyFont="1" applyFill="1" applyAlignment="1">
      <alignment vertical="top"/>
    </xf>
    <xf numFmtId="4" fontId="5" fillId="0" borderId="0" xfId="0" applyNumberFormat="1" applyFont="1" applyFill="1" applyAlignment="1"/>
    <xf numFmtId="4" fontId="5" fillId="0" borderId="0" xfId="0" applyNumberFormat="1" applyFont="1" applyFill="1" applyAlignment="1">
      <alignment horizontal="justify" vertical="top"/>
    </xf>
    <xf numFmtId="165" fontId="4" fillId="0" borderId="0" xfId="0" applyNumberFormat="1" applyFont="1" applyFill="1" applyAlignment="1">
      <alignment vertical="top"/>
    </xf>
    <xf numFmtId="4" fontId="4" fillId="0" borderId="0" xfId="0" applyNumberFormat="1" applyFont="1" applyFill="1" applyAlignment="1">
      <alignment horizontal="right"/>
    </xf>
    <xf numFmtId="165" fontId="4" fillId="0" borderId="0" xfId="0" applyNumberFormat="1" applyFont="1" applyFill="1"/>
    <xf numFmtId="4" fontId="4" fillId="0" borderId="0" xfId="0" applyNumberFormat="1" applyFont="1" applyFill="1" applyAlignment="1">
      <alignment horizontal="center"/>
    </xf>
    <xf numFmtId="165" fontId="11" fillId="0" borderId="0" xfId="0" applyNumberFormat="1" applyFont="1" applyFill="1" applyAlignment="1">
      <alignment vertical="top"/>
    </xf>
    <xf numFmtId="0" fontId="11" fillId="0" borderId="0" xfId="0" applyFont="1" applyFill="1" applyAlignment="1">
      <alignment horizontal="justify" vertical="top" wrapText="1"/>
    </xf>
    <xf numFmtId="0" fontId="11" fillId="0" borderId="0" xfId="0" applyFont="1" applyFill="1" applyAlignment="1">
      <alignment horizontal="justify" vertical="top"/>
    </xf>
    <xf numFmtId="4" fontId="11" fillId="0" borderId="0" xfId="0" applyNumberFormat="1" applyFont="1" applyFill="1" applyAlignment="1">
      <alignment horizontal="right"/>
    </xf>
    <xf numFmtId="4" fontId="11" fillId="0" borderId="0" xfId="0" applyNumberFormat="1" applyFont="1" applyFill="1"/>
    <xf numFmtId="0" fontId="11" fillId="0" borderId="0" xfId="0" applyFont="1" applyFill="1"/>
    <xf numFmtId="4" fontId="5" fillId="0" borderId="0" xfId="0" applyNumberFormat="1" applyFont="1" applyFill="1" applyAlignment="1">
      <alignment horizontal="center" vertical="top"/>
    </xf>
    <xf numFmtId="0" fontId="5" fillId="0" borderId="0" xfId="0" applyFont="1" applyFill="1" applyAlignment="1">
      <alignment horizontal="justify" wrapText="1"/>
    </xf>
    <xf numFmtId="4" fontId="5" fillId="0" borderId="0" xfId="0" applyNumberFormat="1" applyFont="1" applyFill="1" applyAlignment="1">
      <alignment horizontal="center" vertical="top" wrapText="1"/>
    </xf>
    <xf numFmtId="4" fontId="5" fillId="0" borderId="0" xfId="0" applyNumberFormat="1" applyFont="1" applyFill="1" applyAlignment="1">
      <alignment horizontal="center" wrapText="1"/>
    </xf>
    <xf numFmtId="0" fontId="9" fillId="0" borderId="0" xfId="0" applyFont="1" applyFill="1" applyAlignment="1">
      <alignment horizontal="center"/>
    </xf>
    <xf numFmtId="0" fontId="5" fillId="0" borderId="0" xfId="0" quotePrefix="1" applyFont="1" applyFill="1" applyAlignment="1">
      <alignment horizontal="justify" vertical="top" wrapText="1"/>
    </xf>
    <xf numFmtId="2" fontId="5" fillId="0" borderId="0" xfId="0" applyNumberFormat="1" applyFont="1" applyFill="1" applyAlignment="1">
      <alignment horizontal="center"/>
    </xf>
    <xf numFmtId="0" fontId="5" fillId="0" borderId="0" xfId="0" applyNumberFormat="1" applyFont="1" applyFill="1" applyAlignment="1">
      <alignment horizontal="justify" vertical="top" wrapText="1"/>
    </xf>
    <xf numFmtId="2" fontId="5" fillId="0" borderId="0" xfId="0" applyNumberFormat="1" applyFont="1" applyFill="1" applyAlignment="1">
      <alignment horizontal="justify" vertical="top" wrapText="1"/>
    </xf>
    <xf numFmtId="0" fontId="8" fillId="0" borderId="0" xfId="0" applyFont="1" applyFill="1" applyAlignment="1">
      <alignment horizontal="center"/>
    </xf>
    <xf numFmtId="0" fontId="5" fillId="0" borderId="0" xfId="0" applyFont="1" applyFill="1" applyAlignment="1">
      <alignment horizontal="left" vertical="top"/>
    </xf>
    <xf numFmtId="0" fontId="8" fillId="0" borderId="0" xfId="0" applyFont="1" applyFill="1" applyAlignment="1">
      <alignment horizontal="right" vertical="top" wrapText="1"/>
    </xf>
    <xf numFmtId="0" fontId="8" fillId="0" borderId="0" xfId="0" applyFont="1" applyFill="1" applyAlignment="1">
      <alignment horizontal="left" vertical="top"/>
    </xf>
    <xf numFmtId="4" fontId="5" fillId="0" borderId="0" xfId="0" applyNumberFormat="1" applyFont="1" applyFill="1" applyBorder="1" applyAlignment="1">
      <alignment horizontal="right"/>
    </xf>
    <xf numFmtId="165" fontId="5" fillId="0" borderId="0" xfId="0" applyNumberFormat="1" applyFont="1" applyFill="1" applyAlignment="1">
      <alignment horizontal="right" vertical="top"/>
    </xf>
    <xf numFmtId="165" fontId="4" fillId="2" borderId="10" xfId="0" applyNumberFormat="1" applyFont="1" applyFill="1" applyBorder="1"/>
    <xf numFmtId="0" fontId="4" fillId="2" borderId="10" xfId="0" applyFont="1" applyFill="1" applyBorder="1" applyAlignment="1">
      <alignment wrapText="1"/>
    </xf>
    <xf numFmtId="0" fontId="4" fillId="2" borderId="10" xfId="0" applyFont="1" applyFill="1" applyBorder="1"/>
    <xf numFmtId="4" fontId="4" fillId="2" borderId="10" xfId="0" applyNumberFormat="1" applyFont="1" applyFill="1" applyBorder="1" applyAlignment="1">
      <alignment horizontal="center"/>
    </xf>
    <xf numFmtId="4" fontId="4" fillId="2" borderId="10" xfId="0" applyNumberFormat="1" applyFont="1" applyFill="1" applyBorder="1" applyAlignment="1">
      <alignment horizontal="right"/>
    </xf>
    <xf numFmtId="165" fontId="4" fillId="2" borderId="2" xfId="0" applyNumberFormat="1" applyFont="1" applyFill="1" applyBorder="1"/>
    <xf numFmtId="0" fontId="4" fillId="2" borderId="2" xfId="0" applyFont="1" applyFill="1" applyBorder="1" applyAlignment="1">
      <alignment wrapText="1"/>
    </xf>
    <xf numFmtId="0" fontId="4" fillId="2" borderId="2" xfId="0" applyFont="1" applyFill="1" applyBorder="1"/>
    <xf numFmtId="4" fontId="4" fillId="2" borderId="2" xfId="0" applyNumberFormat="1" applyFont="1" applyFill="1" applyBorder="1" applyAlignment="1">
      <alignment horizontal="center"/>
    </xf>
    <xf numFmtId="4" fontId="4" fillId="2" borderId="2" xfId="0" applyNumberFormat="1" applyFont="1" applyFill="1" applyBorder="1" applyAlignment="1">
      <alignment horizontal="right"/>
    </xf>
    <xf numFmtId="165" fontId="4" fillId="2" borderId="11" xfId="0" applyNumberFormat="1" applyFont="1" applyFill="1" applyBorder="1"/>
    <xf numFmtId="0" fontId="4" fillId="2" borderId="11" xfId="0" applyFont="1" applyFill="1" applyBorder="1" applyAlignment="1">
      <alignment wrapText="1"/>
    </xf>
    <xf numFmtId="0" fontId="4" fillId="2" borderId="11" xfId="0" applyFont="1" applyFill="1" applyBorder="1"/>
    <xf numFmtId="4" fontId="4" fillId="2" borderId="11" xfId="0" applyNumberFormat="1" applyFont="1" applyFill="1" applyBorder="1" applyAlignment="1">
      <alignment horizontal="center"/>
    </xf>
    <xf numFmtId="4" fontId="4" fillId="2" borderId="11" xfId="0" applyNumberFormat="1" applyFont="1" applyFill="1" applyBorder="1" applyAlignment="1">
      <alignment horizontal="right"/>
    </xf>
    <xf numFmtId="165" fontId="4" fillId="0" borderId="0" xfId="0" applyNumberFormat="1" applyFont="1" applyFill="1" applyAlignment="1">
      <alignment horizontal="center" vertical="top"/>
    </xf>
    <xf numFmtId="4" fontId="4" fillId="0" borderId="0" xfId="0" applyNumberFormat="1" applyFont="1" applyFill="1" applyAlignment="1">
      <alignment wrapText="1"/>
    </xf>
    <xf numFmtId="0" fontId="4" fillId="0" borderId="0" xfId="0" applyFont="1" applyFill="1" applyAlignment="1">
      <alignment horizontal="center"/>
    </xf>
    <xf numFmtId="0" fontId="5" fillId="0" borderId="0" xfId="0" applyFont="1" applyFill="1" applyAlignment="1">
      <alignment horizontal="center" vertical="top" wrapText="1"/>
    </xf>
    <xf numFmtId="165" fontId="5" fillId="0" borderId="0" xfId="0" applyNumberFormat="1" applyFont="1" applyFill="1" applyAlignment="1">
      <alignment horizontal="center" vertical="top"/>
    </xf>
    <xf numFmtId="0" fontId="4" fillId="0" borderId="0" xfId="0" applyFont="1" applyFill="1" applyAlignment="1">
      <alignment horizontal="center" vertical="top" wrapText="1"/>
    </xf>
    <xf numFmtId="166" fontId="5" fillId="0" borderId="0" xfId="0" applyNumberFormat="1" applyFont="1" applyFill="1"/>
    <xf numFmtId="166" fontId="4" fillId="0" borderId="0" xfId="0" applyNumberFormat="1" applyFont="1" applyFill="1" applyAlignment="1">
      <alignment horizontal="justify" vertical="top" wrapText="1"/>
    </xf>
    <xf numFmtId="166" fontId="4" fillId="0" borderId="0" xfId="0" applyNumberFormat="1" applyFont="1" applyFill="1"/>
    <xf numFmtId="165" fontId="8" fillId="0" borderId="0" xfId="0" applyNumberFormat="1" applyFont="1" applyFill="1" applyAlignment="1">
      <alignment horizontal="center" vertical="top"/>
    </xf>
    <xf numFmtId="0" fontId="8" fillId="0" borderId="0" xfId="0" applyFont="1" applyFill="1" applyAlignment="1">
      <alignment horizontal="center" vertical="top" wrapText="1"/>
    </xf>
    <xf numFmtId="4" fontId="5" fillId="0" borderId="0" xfId="0" applyNumberFormat="1" applyFont="1" applyFill="1" applyAlignment="1" applyProtection="1">
      <alignment horizontal="right"/>
      <protection locked="0"/>
    </xf>
    <xf numFmtId="4" fontId="16" fillId="0" borderId="0" xfId="0" applyNumberFormat="1" applyFont="1" applyFill="1" applyAlignment="1">
      <alignment horizontal="center" vertical="top"/>
    </xf>
    <xf numFmtId="4" fontId="16" fillId="0" borderId="0" xfId="0" applyNumberFormat="1" applyFont="1" applyFill="1" applyAlignment="1">
      <alignment horizontal="center"/>
    </xf>
    <xf numFmtId="0" fontId="5" fillId="0" borderId="0" xfId="0" applyFont="1" applyFill="1" applyAlignment="1">
      <alignment horizontal="left" wrapText="1"/>
    </xf>
    <xf numFmtId="0" fontId="5" fillId="0" borderId="0" xfId="3" applyNumberFormat="1" applyFont="1" applyFill="1" applyAlignment="1" applyProtection="1">
      <alignment horizontal="left" vertical="top" wrapText="1"/>
      <protection locked="0"/>
    </xf>
    <xf numFmtId="0" fontId="5" fillId="0" borderId="0" xfId="1" applyFont="1" applyFill="1" applyAlignment="1">
      <alignment horizontal="justify" vertical="top" wrapText="1"/>
    </xf>
    <xf numFmtId="2" fontId="5" fillId="0" borderId="0" xfId="0" applyNumberFormat="1" applyFont="1" applyFill="1"/>
    <xf numFmtId="166" fontId="5" fillId="0" borderId="0" xfId="0" applyNumberFormat="1" applyFont="1" applyFill="1" applyAlignment="1">
      <alignment horizontal="justify" vertical="top" wrapText="1"/>
    </xf>
    <xf numFmtId="0" fontId="5" fillId="0" borderId="0" xfId="0" applyFont="1" applyFill="1" applyAlignment="1">
      <alignment vertical="center" wrapText="1"/>
    </xf>
    <xf numFmtId="165" fontId="5" fillId="0" borderId="0" xfId="0" applyNumberFormat="1" applyFont="1" applyFill="1" applyAlignment="1">
      <alignment vertical="top" wrapText="1"/>
    </xf>
    <xf numFmtId="0" fontId="5" fillId="0" borderId="0" xfId="0" applyFont="1" applyFill="1" applyAlignment="1">
      <alignment horizontal="center" wrapText="1"/>
    </xf>
    <xf numFmtId="4" fontId="5" fillId="0" borderId="0" xfId="0" applyNumberFormat="1" applyFont="1" applyFill="1" applyAlignment="1">
      <alignment horizontal="right" wrapText="1"/>
    </xf>
    <xf numFmtId="4" fontId="5" fillId="0" borderId="0" xfId="0" applyNumberFormat="1" applyFont="1" applyFill="1" applyAlignment="1">
      <alignment wrapText="1"/>
    </xf>
    <xf numFmtId="0" fontId="5" fillId="0" borderId="0" xfId="0" applyNumberFormat="1" applyFont="1" applyAlignment="1">
      <alignment horizontal="justify" vertical="top" wrapText="1"/>
    </xf>
    <xf numFmtId="0" fontId="4" fillId="0" borderId="0" xfId="0" applyNumberFormat="1" applyFont="1" applyAlignment="1">
      <alignment horizontal="justify" vertical="top" wrapText="1"/>
    </xf>
    <xf numFmtId="166" fontId="5" fillId="0" borderId="0" xfId="0" applyNumberFormat="1" applyFont="1" applyFill="1" applyAlignment="1">
      <alignment horizontal="left" vertical="top" wrapText="1"/>
    </xf>
    <xf numFmtId="0" fontId="5" fillId="0" borderId="0" xfId="0" applyFont="1" applyFill="1" applyAlignment="1">
      <alignment horizontal="justify" vertical="top"/>
    </xf>
    <xf numFmtId="165" fontId="13" fillId="0" borderId="12" xfId="0" applyNumberFormat="1" applyFont="1" applyFill="1" applyBorder="1" applyAlignment="1">
      <alignment horizontal="right"/>
    </xf>
    <xf numFmtId="0" fontId="13" fillId="0" borderId="13" xfId="0" applyFont="1" applyFill="1" applyBorder="1" applyAlignment="1">
      <alignment vertical="top"/>
    </xf>
    <xf numFmtId="4" fontId="13" fillId="0" borderId="13" xfId="0" applyNumberFormat="1" applyFont="1" applyFill="1" applyBorder="1" applyAlignment="1">
      <alignment horizontal="right"/>
    </xf>
    <xf numFmtId="0" fontId="4" fillId="0" borderId="13" xfId="0" applyFont="1" applyFill="1" applyBorder="1" applyAlignment="1">
      <alignment horizontal="center" vertical="top"/>
    </xf>
    <xf numFmtId="0" fontId="4" fillId="0" borderId="13" xfId="0" applyFont="1" applyFill="1" applyBorder="1" applyAlignment="1">
      <alignment horizontal="justify" vertical="top"/>
    </xf>
    <xf numFmtId="165" fontId="4" fillId="0" borderId="12" xfId="0" applyNumberFormat="1" applyFont="1" applyFill="1" applyBorder="1" applyAlignment="1">
      <alignment horizontal="right"/>
    </xf>
    <xf numFmtId="4" fontId="5" fillId="0" borderId="13" xfId="0" applyNumberFormat="1" applyFont="1" applyFill="1" applyBorder="1" applyAlignment="1">
      <alignment horizontal="right"/>
    </xf>
    <xf numFmtId="4" fontId="4" fillId="0" borderId="13" xfId="0" applyNumberFormat="1" applyFont="1" applyFill="1" applyBorder="1" applyAlignment="1">
      <alignment horizontal="right"/>
    </xf>
    <xf numFmtId="0" fontId="4" fillId="0" borderId="0" xfId="0" applyFont="1" applyFill="1" applyAlignment="1">
      <alignment vertical="top"/>
    </xf>
    <xf numFmtId="0" fontId="4" fillId="0" borderId="13" xfId="0" applyFont="1" applyFill="1" applyBorder="1" applyAlignment="1">
      <alignment vertical="top"/>
    </xf>
    <xf numFmtId="165" fontId="4" fillId="0" borderId="11" xfId="0" applyNumberFormat="1" applyFont="1" applyFill="1" applyBorder="1"/>
    <xf numFmtId="0" fontId="4" fillId="0" borderId="13" xfId="0" applyNumberFormat="1" applyFont="1" applyFill="1" applyBorder="1" applyAlignment="1">
      <alignment horizontal="justify" vertical="top"/>
    </xf>
    <xf numFmtId="4" fontId="9" fillId="0" borderId="13" xfId="0" applyNumberFormat="1" applyFont="1" applyFill="1" applyBorder="1" applyAlignment="1">
      <alignment horizontal="right"/>
    </xf>
    <xf numFmtId="165" fontId="4" fillId="0" borderId="0" xfId="0" applyNumberFormat="1" applyFont="1" applyFill="1" applyAlignment="1">
      <alignment horizontal="center"/>
    </xf>
    <xf numFmtId="165" fontId="4" fillId="0" borderId="11" xfId="0" applyNumberFormat="1" applyFont="1" applyFill="1" applyBorder="1" applyAlignment="1">
      <alignment horizontal="center"/>
    </xf>
    <xf numFmtId="0" fontId="4" fillId="5" borderId="12" xfId="0" applyFont="1" applyFill="1" applyBorder="1"/>
    <xf numFmtId="0" fontId="4" fillId="5" borderId="13" xfId="0" applyFont="1" applyFill="1" applyBorder="1" applyAlignment="1">
      <alignment vertical="top"/>
    </xf>
    <xf numFmtId="0" fontId="4" fillId="0" borderId="11" xfId="0" applyFont="1" applyFill="1" applyBorder="1"/>
    <xf numFmtId="0" fontId="12" fillId="0" borderId="0" xfId="0" applyFont="1"/>
    <xf numFmtId="0" fontId="20" fillId="0" borderId="0" xfId="0" applyFont="1" applyAlignment="1">
      <alignment horizontal="center" vertical="center"/>
    </xf>
    <xf numFmtId="0" fontId="20" fillId="0" borderId="0" xfId="0" applyFont="1" applyAlignment="1">
      <alignment horizontal="left" wrapText="1"/>
    </xf>
    <xf numFmtId="0" fontId="20" fillId="0" borderId="0" xfId="0" applyFont="1" applyAlignment="1">
      <alignment horizontal="center" vertical="top"/>
    </xf>
    <xf numFmtId="0" fontId="23" fillId="0" borderId="0" xfId="0" applyFont="1" applyAlignment="1">
      <alignment horizontal="center" vertical="center"/>
    </xf>
    <xf numFmtId="0" fontId="23" fillId="0" borderId="0" xfId="0" applyFont="1" applyAlignment="1">
      <alignment horizontal="left" vertical="top" wrapText="1"/>
    </xf>
    <xf numFmtId="0" fontId="12" fillId="0" borderId="0" xfId="0" applyFont="1" applyAlignment="1">
      <alignment vertical="center"/>
    </xf>
    <xf numFmtId="0" fontId="23" fillId="0" borderId="0" xfId="0" applyFont="1" applyAlignment="1">
      <alignment horizontal="left" vertical="center" wrapText="1"/>
    </xf>
    <xf numFmtId="0" fontId="24" fillId="0" borderId="0" xfId="0" applyFont="1" applyAlignment="1">
      <alignment vertical="center"/>
    </xf>
    <xf numFmtId="0" fontId="27" fillId="0" borderId="0" xfId="0" applyFont="1" applyAlignment="1">
      <alignment horizontal="left" vertical="top" wrapText="1" indent="3"/>
    </xf>
    <xf numFmtId="0" fontId="23" fillId="0" borderId="0" xfId="0" applyFont="1" applyAlignment="1">
      <alignment horizontal="center" vertical="top"/>
    </xf>
    <xf numFmtId="0" fontId="27" fillId="0" borderId="0" xfId="0" quotePrefix="1" applyFont="1" applyAlignment="1">
      <alignment horizontal="left" vertical="top" wrapText="1" indent="3"/>
    </xf>
    <xf numFmtId="0" fontId="23" fillId="0" borderId="0" xfId="0" applyFont="1" applyAlignment="1">
      <alignment horizontal="left" wrapText="1"/>
    </xf>
    <xf numFmtId="0" fontId="25" fillId="0" borderId="0" xfId="0" applyFont="1" applyAlignment="1">
      <alignment horizontal="center" vertical="center"/>
    </xf>
    <xf numFmtId="0" fontId="25" fillId="0" borderId="0" xfId="0" applyFont="1" applyAlignment="1">
      <alignment horizontal="left" wrapText="1"/>
    </xf>
    <xf numFmtId="0" fontId="25" fillId="0" borderId="0" xfId="0" applyFont="1" applyAlignment="1">
      <alignment horizontal="left" vertical="center" wrapText="1"/>
    </xf>
    <xf numFmtId="0" fontId="23" fillId="0" borderId="0" xfId="0" applyFont="1" applyAlignment="1">
      <alignment horizontal="left" vertical="top" wrapText="1" indent="3"/>
    </xf>
    <xf numFmtId="0" fontId="24" fillId="0" borderId="0" xfId="0" applyFont="1"/>
    <xf numFmtId="0" fontId="25" fillId="0" borderId="0" xfId="0" applyFont="1" applyAlignment="1">
      <alignment horizontal="left" vertical="top" wrapText="1"/>
    </xf>
    <xf numFmtId="0" fontId="20" fillId="0" borderId="0" xfId="0" applyFont="1" applyAlignment="1">
      <alignment horizontal="left" vertical="top" wrapText="1"/>
    </xf>
    <xf numFmtId="0" fontId="31" fillId="0" borderId="0" xfId="0" applyFont="1" applyAlignment="1">
      <alignment horizontal="center" vertical="center"/>
    </xf>
    <xf numFmtId="0" fontId="31" fillId="0" borderId="0" xfId="0" applyFont="1" applyAlignment="1">
      <alignment horizontal="left"/>
    </xf>
    <xf numFmtId="0" fontId="31" fillId="0" borderId="0" xfId="0" applyFont="1"/>
    <xf numFmtId="0" fontId="31" fillId="0" borderId="0" xfId="0" applyFont="1" applyAlignment="1">
      <alignment horizontal="center"/>
    </xf>
    <xf numFmtId="0" fontId="31" fillId="0" borderId="0" xfId="0" applyFont="1" applyAlignment="1">
      <alignment horizontal="right"/>
    </xf>
    <xf numFmtId="0" fontId="4" fillId="0" borderId="12" xfId="0" applyFont="1" applyFill="1" applyBorder="1" applyAlignment="1">
      <alignment horizontal="center" vertical="center"/>
    </xf>
    <xf numFmtId="0" fontId="4" fillId="0" borderId="13" xfId="0" applyFont="1" applyFill="1" applyBorder="1" applyAlignment="1">
      <alignment horizontal="left" vertical="top"/>
    </xf>
    <xf numFmtId="0" fontId="12" fillId="0" borderId="0" xfId="0" applyFont="1" applyFill="1"/>
    <xf numFmtId="0" fontId="19" fillId="0" borderId="12" xfId="0" applyFont="1" applyFill="1" applyBorder="1" applyAlignment="1">
      <alignment horizontal="center" vertical="center"/>
    </xf>
    <xf numFmtId="0" fontId="19" fillId="0" borderId="13" xfId="0" applyFont="1" applyFill="1" applyBorder="1" applyAlignment="1">
      <alignment horizontal="justify" vertical="center" wrapText="1"/>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33" fillId="4" borderId="12" xfId="0" applyFont="1" applyFill="1" applyBorder="1" applyAlignment="1">
      <alignment horizontal="center" vertical="center"/>
    </xf>
    <xf numFmtId="0" fontId="21" fillId="0" borderId="12" xfId="0" applyFont="1" applyFill="1" applyBorder="1" applyAlignment="1">
      <alignment horizontal="center"/>
    </xf>
    <xf numFmtId="0" fontId="19" fillId="0" borderId="13" xfId="0" applyFont="1" applyFill="1" applyBorder="1" applyAlignment="1">
      <alignment horizontal="left" wrapText="1"/>
    </xf>
    <xf numFmtId="0" fontId="33"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24" fillId="0" borderId="0" xfId="0" applyFont="1" applyFill="1" applyAlignment="1">
      <alignment vertical="center"/>
    </xf>
    <xf numFmtId="0" fontId="32" fillId="4" borderId="13" xfId="0" applyFont="1" applyFill="1" applyBorder="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12" fillId="0" borderId="0" xfId="0" applyFont="1" applyFill="1" applyAlignment="1">
      <alignment vertical="center"/>
    </xf>
    <xf numFmtId="0" fontId="34" fillId="5" borderId="12" xfId="0" applyFont="1" applyFill="1" applyBorder="1" applyAlignment="1">
      <alignment horizontal="center" vertical="center"/>
    </xf>
    <xf numFmtId="0" fontId="34" fillId="5" borderId="13" xfId="0" applyFont="1" applyFill="1" applyBorder="1"/>
    <xf numFmtId="0" fontId="34" fillId="5" borderId="13" xfId="0" applyFont="1" applyFill="1" applyBorder="1" applyAlignment="1">
      <alignment horizontal="center"/>
    </xf>
    <xf numFmtId="0" fontId="34" fillId="5" borderId="13" xfId="0" applyFont="1" applyFill="1" applyBorder="1" applyAlignment="1">
      <alignment horizontal="right"/>
    </xf>
    <xf numFmtId="0" fontId="35" fillId="0" borderId="0" xfId="0" applyFont="1" applyBorder="1"/>
    <xf numFmtId="0" fontId="21" fillId="0" borderId="12" xfId="0" applyFont="1" applyFill="1" applyBorder="1" applyAlignment="1">
      <alignment horizontal="center" vertical="center"/>
    </xf>
    <xf numFmtId="0" fontId="21" fillId="0" borderId="13" xfId="0" applyFont="1" applyFill="1" applyBorder="1" applyAlignment="1">
      <alignment horizontal="left"/>
    </xf>
    <xf numFmtId="0" fontId="35" fillId="0" borderId="0" xfId="0" applyFont="1" applyAlignment="1">
      <alignment vertical="center"/>
    </xf>
    <xf numFmtId="0" fontId="21" fillId="0" borderId="13" xfId="0" applyFont="1" applyFill="1" applyBorder="1" applyAlignment="1">
      <alignment horizontal="left" wrapText="1"/>
    </xf>
    <xf numFmtId="0" fontId="23" fillId="0" borderId="0" xfId="0" applyFont="1" applyFill="1" applyBorder="1" applyAlignment="1">
      <alignment horizontal="center" vertical="center"/>
    </xf>
    <xf numFmtId="0" fontId="24" fillId="0" borderId="0" xfId="0" applyFont="1" applyFill="1"/>
    <xf numFmtId="0" fontId="35" fillId="0" borderId="0" xfId="0" applyFont="1"/>
    <xf numFmtId="0" fontId="22" fillId="0" borderId="0" xfId="0" applyFont="1" applyFill="1" applyBorder="1" applyAlignment="1">
      <alignment horizontal="center" vertical="center"/>
    </xf>
    <xf numFmtId="0" fontId="34" fillId="5" borderId="13" xfId="0" applyFont="1" applyFill="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36" fillId="0" borderId="0" xfId="0" applyFont="1"/>
    <xf numFmtId="3" fontId="21" fillId="0" borderId="0" xfId="0" applyNumberFormat="1" applyFont="1" applyAlignment="1">
      <alignment horizontal="center" vertical="center"/>
    </xf>
    <xf numFmtId="3" fontId="21" fillId="0" borderId="0" xfId="0" applyNumberFormat="1" applyFont="1" applyAlignment="1">
      <alignment horizontal="left" vertical="center"/>
    </xf>
    <xf numFmtId="0" fontId="30" fillId="5" borderId="18" xfId="0" applyFont="1" applyFill="1" applyBorder="1" applyAlignment="1">
      <alignment horizontal="justify" vertical="center" wrapText="1"/>
    </xf>
    <xf numFmtId="0" fontId="37" fillId="0" borderId="0" xfId="0" applyFont="1"/>
    <xf numFmtId="0" fontId="12" fillId="0" borderId="0" xfId="0" applyFont="1" applyAlignment="1">
      <alignment vertical="top"/>
    </xf>
    <xf numFmtId="0" fontId="12" fillId="0" borderId="0" xfId="0" applyFont="1" applyAlignment="1">
      <alignment vertical="top" wrapText="1"/>
    </xf>
    <xf numFmtId="2" fontId="37" fillId="0" borderId="0" xfId="0" applyNumberFormat="1" applyFont="1" applyAlignment="1">
      <alignment horizontal="right"/>
    </xf>
    <xf numFmtId="0" fontId="12" fillId="0" borderId="0" xfId="0" applyNumberFormat="1" applyFont="1" applyAlignment="1" applyProtection="1">
      <alignment wrapText="1"/>
      <protection locked="0"/>
    </xf>
    <xf numFmtId="49" fontId="35" fillId="0" borderId="12" xfId="0" applyNumberFormat="1"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12" fillId="0" borderId="13" xfId="4" applyBorder="1" applyAlignment="1" applyProtection="1">
      <alignment horizontal="center" wrapText="1"/>
      <protection locked="0"/>
    </xf>
    <xf numFmtId="0" fontId="12" fillId="0" borderId="0" xfId="0" applyFont="1" applyAlignment="1" applyProtection="1">
      <alignment wrapText="1"/>
      <protection locked="0"/>
    </xf>
    <xf numFmtId="0" fontId="35" fillId="4" borderId="12" xfId="0" applyNumberFormat="1" applyFont="1" applyFill="1" applyBorder="1" applyAlignment="1" applyProtection="1">
      <alignment horizontal="left" vertical="top" wrapText="1"/>
      <protection locked="0"/>
    </xf>
    <xf numFmtId="0" fontId="35" fillId="4" borderId="13" xfId="0" applyNumberFormat="1" applyFont="1" applyFill="1" applyBorder="1" applyAlignment="1" applyProtection="1">
      <alignment horizontal="left" vertical="top" wrapText="1"/>
      <protection locked="0"/>
    </xf>
    <xf numFmtId="0" fontId="35" fillId="4" borderId="13" xfId="13" applyNumberFormat="1" applyFont="1" applyFill="1" applyBorder="1" applyAlignment="1" applyProtection="1">
      <alignment horizontal="center" wrapText="1"/>
      <protection locked="0"/>
    </xf>
    <xf numFmtId="0" fontId="30" fillId="0" borderId="0" xfId="0" applyFont="1" applyFill="1" applyBorder="1" applyAlignment="1">
      <alignment horizontal="left" wrapText="1"/>
    </xf>
    <xf numFmtId="49" fontId="35" fillId="4" borderId="12" xfId="0" applyNumberFormat="1" applyFont="1" applyFill="1" applyBorder="1" applyAlignment="1" applyProtection="1">
      <alignment horizontal="left" vertical="top" wrapText="1"/>
      <protection locked="0"/>
    </xf>
    <xf numFmtId="0" fontId="35" fillId="4" borderId="13" xfId="0" applyFont="1" applyFill="1" applyBorder="1" applyAlignment="1" applyProtection="1">
      <alignment vertical="justify"/>
      <protection locked="0"/>
    </xf>
    <xf numFmtId="1" fontId="40" fillId="4" borderId="13" xfId="0" applyNumberFormat="1" applyFont="1" applyFill="1" applyBorder="1" applyAlignment="1" applyProtection="1">
      <alignment horizontal="right" wrapText="1"/>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center" wrapText="1"/>
      <protection locked="0"/>
    </xf>
    <xf numFmtId="2" fontId="37" fillId="0" borderId="0" xfId="0" applyNumberFormat="1" applyFont="1" applyAlignment="1" applyProtection="1">
      <alignment horizontal="right"/>
      <protection locked="0"/>
    </xf>
    <xf numFmtId="0" fontId="34" fillId="5" borderId="12" xfId="0" applyFont="1" applyFill="1" applyBorder="1" applyAlignment="1" applyProtection="1">
      <alignment horizontal="center" vertical="center"/>
      <protection locked="0"/>
    </xf>
    <xf numFmtId="0" fontId="34" fillId="5" borderId="13" xfId="0" applyFont="1" applyFill="1" applyBorder="1" applyProtection="1">
      <protection locked="0"/>
    </xf>
    <xf numFmtId="0" fontId="34" fillId="5" borderId="13" xfId="0" applyFont="1" applyFill="1" applyBorder="1" applyAlignment="1" applyProtection="1">
      <alignment horizontal="center"/>
      <protection locked="0"/>
    </xf>
    <xf numFmtId="0" fontId="34" fillId="5" borderId="13" xfId="0" applyFont="1" applyFill="1" applyBorder="1" applyAlignment="1" applyProtection="1">
      <alignment horizontal="right"/>
      <protection locked="0"/>
    </xf>
    <xf numFmtId="0" fontId="35" fillId="0" borderId="0" xfId="0" applyFont="1" applyBorder="1" applyProtection="1">
      <protection locked="0"/>
    </xf>
    <xf numFmtId="0" fontId="31" fillId="0" borderId="0" xfId="0" applyFont="1" applyAlignment="1" applyProtection="1">
      <alignment horizontal="center" vertical="center"/>
      <protection locked="0"/>
    </xf>
    <xf numFmtId="0" fontId="31" fillId="0" borderId="0" xfId="0" applyFont="1" applyProtection="1">
      <protection locked="0"/>
    </xf>
    <xf numFmtId="0" fontId="31" fillId="0" borderId="0" xfId="0" applyFont="1" applyAlignment="1" applyProtection="1">
      <alignment horizontal="center"/>
      <protection locked="0"/>
    </xf>
    <xf numFmtId="0" fontId="31" fillId="0" borderId="0" xfId="0" applyFont="1" applyAlignment="1" applyProtection="1">
      <alignment horizontal="right"/>
      <protection locked="0"/>
    </xf>
    <xf numFmtId="0" fontId="12" fillId="0" borderId="0" xfId="0" applyFont="1" applyProtection="1">
      <protection locked="0"/>
    </xf>
    <xf numFmtId="0" fontId="30" fillId="0" borderId="12" xfId="0" applyFont="1" applyFill="1" applyBorder="1" applyAlignment="1" applyProtection="1">
      <alignment horizontal="center" vertical="center"/>
      <protection locked="0"/>
    </xf>
    <xf numFmtId="0" fontId="30" fillId="0" borderId="13" xfId="0" applyFont="1" applyFill="1" applyBorder="1" applyAlignment="1" applyProtection="1">
      <alignment horizontal="justify" vertical="center" wrapText="1"/>
      <protection locked="0"/>
    </xf>
    <xf numFmtId="0" fontId="24" fillId="0" borderId="0" xfId="0" applyFont="1" applyFill="1" applyProtection="1">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justify" vertical="center" wrapText="1"/>
      <protection locked="0"/>
    </xf>
    <xf numFmtId="0" fontId="12" fillId="0" borderId="0" xfId="0" applyFont="1" applyFill="1" applyBorder="1" applyProtection="1">
      <protection locked="0"/>
    </xf>
    <xf numFmtId="0" fontId="35" fillId="0" borderId="13" xfId="0" applyFont="1" applyBorder="1" applyAlignment="1" applyProtection="1">
      <alignment vertical="top"/>
      <protection locked="0"/>
    </xf>
    <xf numFmtId="0" fontId="12" fillId="0" borderId="0" xfId="0" applyFont="1" applyAlignment="1" applyProtection="1">
      <alignment horizontal="left" vertical="top"/>
      <protection locked="0"/>
    </xf>
    <xf numFmtId="0" fontId="39" fillId="0" borderId="0" xfId="0" applyFont="1" applyAlignment="1" applyProtection="1">
      <alignment horizontal="justify" vertical="top"/>
      <protection locked="0"/>
    </xf>
    <xf numFmtId="0" fontId="37" fillId="0" borderId="0" xfId="0" applyFont="1" applyProtection="1">
      <protection locked="0"/>
    </xf>
    <xf numFmtId="0" fontId="12" fillId="0" borderId="0" xfId="0" applyFont="1" applyAlignment="1" applyProtection="1">
      <alignment horizontal="justify" vertical="top"/>
      <protection locked="0"/>
    </xf>
    <xf numFmtId="0" fontId="12" fillId="0" borderId="0" xfId="0" applyFont="1" applyAlignment="1" applyProtection="1">
      <alignment horizontal="justify" vertical="top" wrapText="1"/>
      <protection locked="0"/>
    </xf>
    <xf numFmtId="0" fontId="39" fillId="0" borderId="0" xfId="0" quotePrefix="1" applyFont="1" applyAlignment="1" applyProtection="1">
      <alignment horizontal="justify" vertical="top"/>
      <protection locked="0"/>
    </xf>
    <xf numFmtId="0" fontId="12" fillId="0" borderId="0" xfId="0" applyFont="1" applyAlignment="1" applyProtection="1">
      <alignment horizontal="left" vertical="justify" wrapText="1"/>
      <protection locked="0"/>
    </xf>
    <xf numFmtId="0" fontId="12" fillId="0" borderId="0" xfId="0" applyFont="1" applyAlignment="1" applyProtection="1">
      <alignment horizontal="right" wrapText="1"/>
      <protection locked="0"/>
    </xf>
    <xf numFmtId="1" fontId="12" fillId="0" borderId="0" xfId="0" applyNumberFormat="1" applyFont="1" applyAlignment="1" applyProtection="1">
      <alignment horizontal="right" wrapText="1"/>
      <protection locked="0"/>
    </xf>
    <xf numFmtId="0" fontId="41" fillId="0" borderId="0" xfId="0" applyFont="1" applyAlignment="1" applyProtection="1">
      <alignment horizontal="left" vertical="justify" wrapText="1"/>
      <protection locked="0"/>
    </xf>
    <xf numFmtId="1" fontId="12" fillId="0" borderId="0" xfId="0" applyNumberFormat="1" applyFont="1" applyAlignment="1" applyProtection="1">
      <alignment horizontal="left" vertical="top" wrapText="1"/>
      <protection locked="0"/>
    </xf>
    <xf numFmtId="0" fontId="12" fillId="0" borderId="0" xfId="4" applyAlignment="1" applyProtection="1">
      <alignment horizontal="left" vertical="top" wrapText="1"/>
      <protection locked="0"/>
    </xf>
    <xf numFmtId="0" fontId="12" fillId="0" borderId="0" xfId="4" applyAlignment="1" applyProtection="1">
      <alignment horizontal="center" wrapText="1"/>
      <protection locked="0"/>
    </xf>
    <xf numFmtId="49" fontId="12" fillId="0" borderId="0" xfId="0" quotePrefix="1" applyNumberFormat="1" applyFont="1" applyAlignment="1" applyProtection="1">
      <alignment horizontal="left" vertical="top" wrapText="1"/>
      <protection locked="0"/>
    </xf>
    <xf numFmtId="0" fontId="12" fillId="0" borderId="0" xfId="5" applyAlignment="1" applyProtection="1">
      <alignment horizontal="justify" vertical="top"/>
      <protection locked="0"/>
    </xf>
    <xf numFmtId="0" fontId="0" fillId="0" borderId="0" xfId="0" applyProtection="1">
      <protection locked="0"/>
    </xf>
    <xf numFmtId="0" fontId="37" fillId="0" borderId="0" xfId="0" applyFont="1" applyAlignment="1" applyProtection="1">
      <alignment horizontal="center"/>
      <protection locked="0"/>
    </xf>
    <xf numFmtId="2" fontId="12" fillId="0" borderId="0" xfId="0" applyNumberFormat="1" applyFont="1" applyAlignment="1" applyProtection="1">
      <alignment horizontal="right"/>
      <protection locked="0"/>
    </xf>
    <xf numFmtId="0" fontId="12" fillId="0" borderId="0" xfId="0" applyFont="1" applyAlignment="1" applyProtection="1">
      <alignment horizontal="center"/>
      <protection locked="0"/>
    </xf>
    <xf numFmtId="0" fontId="12" fillId="0" borderId="0" xfId="0" applyFont="1" applyAlignment="1" applyProtection="1">
      <alignment vertical="top"/>
      <protection locked="0"/>
    </xf>
    <xf numFmtId="0" fontId="35" fillId="0" borderId="0" xfId="0" applyFont="1" applyAlignment="1" applyProtection="1">
      <alignment horizontal="left" vertical="top"/>
      <protection locked="0"/>
    </xf>
    <xf numFmtId="0" fontId="12" fillId="0" borderId="0" xfId="0" applyFont="1" applyAlignment="1" applyProtection="1">
      <alignment vertical="top" wrapText="1"/>
      <protection locked="0"/>
    </xf>
    <xf numFmtId="2" fontId="12" fillId="0" borderId="0" xfId="0" applyNumberFormat="1" applyFont="1" applyAlignment="1" applyProtection="1">
      <alignment horizontal="right" wrapText="1"/>
      <protection locked="0"/>
    </xf>
    <xf numFmtId="0" fontId="12" fillId="0" borderId="0" xfId="5" applyAlignment="1" applyProtection="1">
      <alignment horizontal="left" vertical="top"/>
      <protection locked="0"/>
    </xf>
    <xf numFmtId="0" fontId="12" fillId="0" borderId="0" xfId="5" applyAlignment="1" applyProtection="1">
      <alignment horizontal="center"/>
      <protection locked="0"/>
    </xf>
    <xf numFmtId="0" fontId="12" fillId="0" borderId="0" xfId="6" applyFont="1" applyAlignment="1" applyProtection="1">
      <alignment horizontal="justify" vertical="top"/>
      <protection locked="0"/>
    </xf>
    <xf numFmtId="0" fontId="12" fillId="0" borderId="0" xfId="6" applyFont="1" applyAlignment="1" applyProtection="1">
      <alignment horizontal="center"/>
      <protection locked="0"/>
    </xf>
    <xf numFmtId="0" fontId="12" fillId="0" borderId="0" xfId="7" applyFont="1" applyAlignment="1" applyProtection="1">
      <alignment horizontal="left" vertical="top" wrapText="1"/>
      <protection locked="0"/>
    </xf>
    <xf numFmtId="0" fontId="37" fillId="0" borderId="0" xfId="0" applyFont="1" applyAlignment="1" applyProtection="1">
      <alignment horizontal="left" vertical="top"/>
      <protection locked="0"/>
    </xf>
    <xf numFmtId="0" fontId="45" fillId="0" borderId="0" xfId="6" applyFont="1" applyAlignment="1" applyProtection="1">
      <alignment horizontal="justify" vertical="top"/>
      <protection locked="0"/>
    </xf>
    <xf numFmtId="0" fontId="45" fillId="0" borderId="0" xfId="6" applyFont="1" applyAlignment="1" applyProtection="1">
      <alignment horizontal="center"/>
      <protection locked="0"/>
    </xf>
    <xf numFmtId="2" fontId="45" fillId="0" borderId="0" xfId="6" applyNumberFormat="1" applyFont="1" applyAlignment="1" applyProtection="1">
      <alignment horizontal="right"/>
      <protection locked="0"/>
    </xf>
    <xf numFmtId="0" fontId="45" fillId="0" borderId="0" xfId="6" applyFont="1" applyAlignment="1" applyProtection="1">
      <alignment vertical="top"/>
      <protection locked="0"/>
    </xf>
    <xf numFmtId="0" fontId="12" fillId="0" borderId="0" xfId="11" applyAlignment="1" applyProtection="1">
      <alignment horizontal="left" vertical="justify" wrapText="1"/>
      <protection locked="0"/>
    </xf>
    <xf numFmtId="0" fontId="24" fillId="0" borderId="0" xfId="9" applyFont="1" applyAlignment="1" applyProtection="1">
      <alignment horizontal="center" wrapText="1"/>
      <protection locked="0"/>
    </xf>
    <xf numFmtId="0" fontId="12" fillId="0" borderId="0" xfId="10" applyFont="1" applyAlignment="1" applyProtection="1">
      <alignment vertical="top" wrapText="1"/>
      <protection locked="0"/>
    </xf>
    <xf numFmtId="0" fontId="12" fillId="0" borderId="0" xfId="8" applyAlignment="1" applyProtection="1">
      <alignment horizontal="center"/>
      <protection locked="0"/>
    </xf>
    <xf numFmtId="0" fontId="12" fillId="0" borderId="0" xfId="12" applyAlignment="1" applyProtection="1">
      <alignment horizontal="justify" vertical="top" wrapText="1"/>
      <protection locked="0"/>
    </xf>
    <xf numFmtId="49" fontId="50" fillId="0" borderId="12" xfId="0" applyNumberFormat="1" applyFont="1" applyBorder="1" applyAlignment="1" applyProtection="1">
      <alignment horizontal="left" vertical="top" wrapText="1"/>
      <protection locked="0"/>
    </xf>
    <xf numFmtId="0" fontId="50" fillId="0" borderId="13" xfId="0" applyFont="1" applyBorder="1" applyAlignment="1" applyProtection="1">
      <alignment horizontal="left" vertical="justify" wrapText="1"/>
      <protection locked="0"/>
    </xf>
    <xf numFmtId="1" fontId="24" fillId="0" borderId="0" xfId="0" applyNumberFormat="1" applyFont="1" applyAlignment="1" applyProtection="1">
      <alignment horizontal="left" vertical="top" wrapText="1"/>
      <protection locked="0"/>
    </xf>
    <xf numFmtId="0" fontId="50" fillId="0" borderId="0" xfId="4" applyFont="1" applyAlignment="1" applyProtection="1">
      <alignment horizontal="left" vertical="justify" wrapText="1"/>
      <protection locked="0"/>
    </xf>
    <xf numFmtId="0" fontId="12" fillId="0" borderId="0" xfId="0" applyFont="1" applyAlignment="1" applyProtection="1">
      <alignment horizontal="left" vertical="justify"/>
      <protection locked="0"/>
    </xf>
    <xf numFmtId="1" fontId="42" fillId="0" borderId="0" xfId="14" applyNumberFormat="1" applyFont="1" applyAlignment="1" applyProtection="1">
      <alignment horizontal="right" wrapText="1"/>
      <protection locked="0"/>
    </xf>
    <xf numFmtId="2" fontId="12" fillId="0" borderId="0" xfId="0" applyNumberFormat="1" applyFont="1" applyAlignment="1" applyProtection="1">
      <alignment wrapText="1"/>
      <protection locked="0"/>
    </xf>
    <xf numFmtId="4" fontId="12" fillId="0" borderId="0" xfId="0" applyNumberFormat="1" applyFont="1" applyAlignment="1" applyProtection="1">
      <alignment horizontal="center" wrapText="1"/>
      <protection locked="0"/>
    </xf>
    <xf numFmtId="0" fontId="31" fillId="0" borderId="0" xfId="7" applyFont="1" applyAlignment="1" applyProtection="1">
      <alignment horizontal="left" wrapText="1"/>
      <protection locked="0"/>
    </xf>
    <xf numFmtId="0" fontId="12" fillId="0" borderId="0" xfId="0" applyFont="1" applyAlignment="1" applyProtection="1">
      <alignment horizontal="left" wrapText="1"/>
      <protection locked="0"/>
    </xf>
    <xf numFmtId="0" fontId="24" fillId="0" borderId="0" xfId="19" applyFont="1" applyAlignment="1" applyProtection="1">
      <alignment horizontal="left" vertical="top" wrapText="1"/>
      <protection locked="0"/>
    </xf>
    <xf numFmtId="1" fontId="12" fillId="0" borderId="0" xfId="0" applyNumberFormat="1" applyFont="1" applyAlignment="1" applyProtection="1">
      <alignment horizontal="right"/>
      <protection locked="0"/>
    </xf>
    <xf numFmtId="2" fontId="12" fillId="0" borderId="0" xfId="20" applyNumberFormat="1" applyFont="1" applyAlignment="1" applyProtection="1">
      <alignment horizontal="right" wrapText="1"/>
      <protection locked="0"/>
    </xf>
    <xf numFmtId="0" fontId="5" fillId="0" borderId="0" xfId="0" applyFont="1" applyAlignment="1" applyProtection="1">
      <alignment wrapText="1"/>
      <protection locked="0"/>
    </xf>
    <xf numFmtId="0" fontId="52" fillId="0" borderId="0" xfId="21" applyFont="1" applyAlignment="1" applyProtection="1">
      <alignment horizontal="justify" vertical="justify" wrapText="1"/>
      <protection locked="0"/>
    </xf>
    <xf numFmtId="0" fontId="12" fillId="0" borderId="0" xfId="0" applyFont="1" applyAlignment="1" applyProtection="1">
      <alignment horizontal="center" vertical="top" wrapText="1"/>
      <protection locked="0"/>
    </xf>
    <xf numFmtId="1" fontId="37" fillId="0" borderId="0" xfId="0" applyNumberFormat="1" applyFont="1" applyAlignment="1" applyProtection="1">
      <alignment horizontal="right"/>
      <protection locked="0"/>
    </xf>
    <xf numFmtId="0" fontId="12" fillId="0" borderId="0" xfId="7" applyFont="1" applyAlignment="1" applyProtection="1">
      <alignment horizontal="left" wrapText="1"/>
      <protection locked="0"/>
    </xf>
    <xf numFmtId="0" fontId="24" fillId="0" borderId="0" xfId="24" applyFont="1" applyAlignment="1" applyProtection="1">
      <alignment horizontal="left" vertical="top" wrapText="1"/>
      <protection locked="0"/>
    </xf>
    <xf numFmtId="0" fontId="53" fillId="0" borderId="0" xfId="0" applyFont="1" applyAlignment="1" applyProtection="1">
      <alignment vertical="top"/>
      <protection locked="0"/>
    </xf>
    <xf numFmtId="0" fontId="24" fillId="0" borderId="0" xfId="0" applyFont="1" applyAlignment="1" applyProtection="1">
      <alignment horizontal="left" vertical="top" wrapText="1"/>
      <protection locked="0"/>
    </xf>
    <xf numFmtId="0" fontId="12" fillId="0" borderId="0" xfId="22" applyAlignment="1" applyProtection="1">
      <alignment horizontal="left" vertical="justify" wrapText="1"/>
      <protection locked="0"/>
    </xf>
    <xf numFmtId="0" fontId="24" fillId="0" borderId="0" xfId="25" applyFont="1" applyAlignment="1" applyProtection="1">
      <alignment horizontal="left" vertical="top" wrapText="1"/>
      <protection locked="0"/>
    </xf>
    <xf numFmtId="0" fontId="24" fillId="0" borderId="0" xfId="0" applyFont="1" applyAlignment="1" applyProtection="1">
      <alignment horizontal="center" vertical="top" wrapText="1"/>
      <protection locked="0"/>
    </xf>
    <xf numFmtId="0" fontId="37" fillId="0" borderId="0" xfId="0" applyFont="1" applyAlignment="1" applyProtection="1">
      <alignment horizontal="left" vertical="top" wrapText="1"/>
      <protection locked="0"/>
    </xf>
    <xf numFmtId="0" fontId="37" fillId="0" borderId="0" xfId="0" applyFont="1" applyAlignment="1" applyProtection="1">
      <alignment horizontal="right" wrapText="1"/>
      <protection locked="0"/>
    </xf>
    <xf numFmtId="0" fontId="37" fillId="0" borderId="0" xfId="0" applyFont="1" applyAlignment="1" applyProtection="1">
      <alignment horizontal="left" vertical="justify" wrapText="1"/>
      <protection locked="0"/>
    </xf>
    <xf numFmtId="0" fontId="37" fillId="0" borderId="0" xfId="0" applyFont="1" applyAlignment="1" applyProtection="1">
      <alignment horizontal="center" wrapText="1"/>
      <protection locked="0"/>
    </xf>
    <xf numFmtId="2" fontId="37" fillId="0" borderId="0" xfId="0" applyNumberFormat="1" applyFont="1" applyAlignment="1" applyProtection="1">
      <alignment horizontal="right" wrapText="1"/>
      <protection locked="0"/>
    </xf>
    <xf numFmtId="0" fontId="45" fillId="0" borderId="0" xfId="6" applyFont="1" applyAlignment="1" applyProtection="1">
      <alignment horizontal="left" vertical="top" wrapText="1"/>
      <protection locked="0"/>
    </xf>
    <xf numFmtId="0" fontId="43" fillId="0" borderId="0" xfId="6" applyAlignment="1" applyProtection="1">
      <alignment horizontal="right" wrapText="1"/>
      <protection locked="0"/>
    </xf>
    <xf numFmtId="2" fontId="42" fillId="0" borderId="0" xfId="14" applyNumberFormat="1" applyFont="1" applyAlignment="1" applyProtection="1">
      <alignment horizontal="right" wrapText="1"/>
      <protection locked="0"/>
    </xf>
    <xf numFmtId="0" fontId="12" fillId="0" borderId="0" xfId="18" applyAlignment="1" applyProtection="1">
      <alignment horizontal="left" vertical="justify" wrapText="1"/>
      <protection locked="0"/>
    </xf>
    <xf numFmtId="49" fontId="39" fillId="0" borderId="0" xfId="0" applyNumberFormat="1" applyFont="1" applyAlignment="1" applyProtection="1">
      <alignment horizontal="left" vertical="justify" wrapText="1"/>
      <protection locked="0"/>
    </xf>
    <xf numFmtId="49" fontId="39" fillId="0" borderId="0" xfId="0" applyNumberFormat="1" applyFont="1" applyAlignment="1" applyProtection="1">
      <alignment horizontal="left" vertical="top" wrapText="1"/>
      <protection locked="0"/>
    </xf>
    <xf numFmtId="0" fontId="24" fillId="0" borderId="0" xfId="0" applyFont="1" applyAlignment="1" applyProtection="1">
      <alignment horizontal="left" vertical="justify" wrapText="1"/>
      <protection locked="0"/>
    </xf>
    <xf numFmtId="0" fontId="12" fillId="0" borderId="0" xfId="12" applyAlignment="1" applyProtection="1">
      <alignment horizontal="left" vertical="justify" wrapText="1"/>
      <protection locked="0"/>
    </xf>
    <xf numFmtId="1" fontId="40" fillId="0" borderId="13" xfId="0" applyNumberFormat="1" applyFont="1" applyBorder="1" applyAlignment="1" applyProtection="1">
      <alignment horizontal="right" wrapText="1"/>
      <protection locked="0"/>
    </xf>
    <xf numFmtId="167" fontId="37" fillId="0" borderId="0" xfId="0" applyNumberFormat="1" applyFont="1" applyAlignment="1" applyProtection="1">
      <alignment horizontal="center"/>
      <protection locked="0"/>
    </xf>
    <xf numFmtId="49" fontId="35" fillId="0" borderId="0" xfId="0" applyNumberFormat="1" applyFont="1" applyAlignment="1" applyProtection="1">
      <alignment horizontal="left" vertical="top" wrapText="1"/>
      <protection locked="0"/>
    </xf>
    <xf numFmtId="0" fontId="35" fillId="0" borderId="0" xfId="0" applyNumberFormat="1" applyFont="1" applyAlignment="1" applyProtection="1">
      <alignment horizontal="left" vertical="top" wrapText="1"/>
      <protection locked="0"/>
    </xf>
    <xf numFmtId="0" fontId="35" fillId="5" borderId="12" xfId="0" applyFont="1" applyFill="1" applyBorder="1" applyAlignment="1" applyProtection="1">
      <alignment horizontal="left" vertical="top" wrapText="1"/>
      <protection locked="0"/>
    </xf>
    <xf numFmtId="0" fontId="35" fillId="5" borderId="13" xfId="0" applyFont="1" applyFill="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0" xfId="26" applyFont="1" applyAlignment="1">
      <alignment vertical="top" wrapText="1"/>
    </xf>
    <xf numFmtId="0" fontId="12" fillId="0" borderId="0" xfId="23" applyFont="1" applyAlignment="1">
      <alignment horizontal="right" vertical="top"/>
    </xf>
    <xf numFmtId="0" fontId="12" fillId="0" borderId="0" xfId="23" applyFont="1" applyAlignment="1">
      <alignment vertical="top"/>
    </xf>
    <xf numFmtId="0" fontId="12" fillId="0" borderId="0" xfId="26" applyFont="1" applyAlignment="1">
      <alignment vertical="top"/>
    </xf>
    <xf numFmtId="169" fontId="12" fillId="0" borderId="0" xfId="26" applyNumberFormat="1" applyFont="1" applyAlignment="1">
      <alignment horizontal="center" vertical="top" wrapText="1"/>
    </xf>
    <xf numFmtId="0" fontId="12" fillId="0" borderId="0" xfId="26" applyFont="1" applyAlignment="1">
      <alignment vertical="top" wrapText="1"/>
    </xf>
    <xf numFmtId="169" fontId="12" fillId="0" borderId="9" xfId="28" applyNumberFormat="1" applyFont="1" applyBorder="1" applyAlignment="1">
      <alignment horizontal="center" vertical="top" wrapText="1"/>
    </xf>
    <xf numFmtId="0" fontId="12" fillId="0" borderId="9" xfId="28" applyFont="1" applyBorder="1" applyAlignment="1">
      <alignment horizontal="left" vertical="top" wrapText="1"/>
    </xf>
    <xf numFmtId="0" fontId="12" fillId="0" borderId="9" xfId="28" applyFont="1" applyBorder="1" applyAlignment="1">
      <alignment horizontal="left" vertical="center" wrapText="1"/>
    </xf>
    <xf numFmtId="0" fontId="12" fillId="0" borderId="9" xfId="29" applyFont="1" applyBorder="1" applyAlignment="1">
      <alignment vertical="top" wrapText="1"/>
    </xf>
    <xf numFmtId="0" fontId="12" fillId="0" borderId="0" xfId="26" applyFont="1" applyAlignment="1">
      <alignment vertical="center"/>
    </xf>
    <xf numFmtId="0" fontId="12" fillId="0" borderId="9" xfId="27" applyFont="1" applyBorder="1" applyAlignment="1">
      <alignment horizontal="left" vertical="top" wrapText="1"/>
    </xf>
    <xf numFmtId="169" fontId="12" fillId="0" borderId="9" xfId="14" applyNumberFormat="1" applyFont="1" applyBorder="1" applyAlignment="1">
      <alignment horizontal="center" vertical="top" wrapText="1"/>
    </xf>
    <xf numFmtId="169" fontId="35" fillId="6" borderId="21" xfId="26" applyNumberFormat="1" applyFont="1" applyFill="1" applyBorder="1" applyAlignment="1">
      <alignment horizontal="center" vertical="top" wrapText="1"/>
    </xf>
    <xf numFmtId="0" fontId="35" fillId="6" borderId="21" xfId="26" applyFont="1" applyFill="1" applyBorder="1" applyAlignment="1">
      <alignment vertical="top" wrapText="1"/>
    </xf>
    <xf numFmtId="169" fontId="12" fillId="0" borderId="19" xfId="28" applyNumberFormat="1" applyFont="1" applyBorder="1" applyAlignment="1">
      <alignment horizontal="center" vertical="top" wrapText="1"/>
    </xf>
    <xf numFmtId="169" fontId="12" fillId="0" borderId="12" xfId="26" applyNumberFormat="1" applyFont="1" applyFill="1" applyBorder="1" applyAlignment="1">
      <alignment horizontal="center" vertical="top" wrapText="1"/>
    </xf>
    <xf numFmtId="169" fontId="35" fillId="0" borderId="12" xfId="26" applyNumberFormat="1" applyFont="1" applyBorder="1" applyAlignment="1">
      <alignment horizontal="center" vertical="top" wrapText="1"/>
    </xf>
    <xf numFmtId="169" fontId="35" fillId="4" borderId="22" xfId="14" applyNumberFormat="1" applyFont="1" applyFill="1" applyBorder="1" applyAlignment="1">
      <alignment horizontal="center" vertical="top" wrapText="1"/>
    </xf>
    <xf numFmtId="169" fontId="35" fillId="4" borderId="23" xfId="14" applyNumberFormat="1" applyFont="1" applyFill="1" applyBorder="1" applyAlignment="1">
      <alignment horizontal="center" vertical="top" wrapText="1"/>
    </xf>
    <xf numFmtId="169" fontId="35" fillId="0" borderId="0" xfId="14" applyNumberFormat="1" applyFont="1" applyFill="1" applyBorder="1" applyAlignment="1">
      <alignment horizontal="center" vertical="top" wrapText="1"/>
    </xf>
    <xf numFmtId="0" fontId="12" fillId="0" borderId="0" xfId="26" applyFont="1" applyFill="1" applyAlignment="1">
      <alignment vertical="top"/>
    </xf>
    <xf numFmtId="169" fontId="35" fillId="6" borderId="21" xfId="14" applyNumberFormat="1" applyFont="1" applyFill="1" applyBorder="1" applyAlignment="1">
      <alignment horizontal="center" vertical="top" wrapText="1"/>
    </xf>
    <xf numFmtId="0" fontId="35" fillId="6" borderId="21" xfId="14" applyFont="1" applyFill="1" applyBorder="1" applyAlignment="1">
      <alignment vertical="top" wrapText="1"/>
    </xf>
    <xf numFmtId="169" fontId="35" fillId="0" borderId="22" xfId="14" applyNumberFormat="1" applyFont="1" applyBorder="1" applyAlignment="1">
      <alignment horizontal="center" vertical="top" wrapText="1"/>
    </xf>
    <xf numFmtId="0" fontId="35" fillId="0" borderId="0" xfId="26" applyFont="1" applyAlignment="1">
      <alignment vertical="top"/>
    </xf>
    <xf numFmtId="0" fontId="35" fillId="5" borderId="12" xfId="14" applyFont="1" applyFill="1" applyBorder="1" applyAlignment="1">
      <alignment vertical="center" wrapText="1"/>
    </xf>
    <xf numFmtId="0" fontId="35" fillId="5" borderId="13" xfId="14" applyFont="1" applyFill="1" applyBorder="1" applyAlignment="1">
      <alignment vertical="center" wrapText="1"/>
    </xf>
    <xf numFmtId="49" fontId="12" fillId="0" borderId="0" xfId="23" applyNumberFormat="1" applyFont="1" applyAlignment="1">
      <alignment horizontal="left"/>
    </xf>
    <xf numFmtId="0" fontId="35" fillId="0" borderId="0" xfId="23" applyFont="1"/>
    <xf numFmtId="0" fontId="12" fillId="0" borderId="0" xfId="23" applyFont="1"/>
    <xf numFmtId="0" fontId="12" fillId="0" borderId="9" xfId="0" applyFont="1" applyBorder="1" applyAlignment="1">
      <alignment horizontal="justify" vertical="top" wrapText="1"/>
    </xf>
    <xf numFmtId="0" fontId="12" fillId="0" borderId="19" xfId="28" applyFont="1" applyBorder="1" applyAlignment="1">
      <alignment horizontal="justify" vertical="top" wrapText="1"/>
    </xf>
    <xf numFmtId="169" fontId="35" fillId="4" borderId="22" xfId="28" applyNumberFormat="1" applyFont="1" applyFill="1" applyBorder="1" applyAlignment="1">
      <alignment horizontal="center" vertical="center" wrapText="1"/>
    </xf>
    <xf numFmtId="169" fontId="35" fillId="4" borderId="23" xfId="28" applyNumberFormat="1" applyFont="1" applyFill="1" applyBorder="1" applyAlignment="1">
      <alignment horizontal="center" vertical="center" wrapText="1"/>
    </xf>
    <xf numFmtId="169" fontId="12" fillId="6" borderId="21" xfId="27" applyNumberFormat="1" applyFont="1" applyFill="1" applyBorder="1" applyAlignment="1">
      <alignment horizontal="center" vertical="top" wrapText="1"/>
    </xf>
    <xf numFmtId="0" fontId="35" fillId="6" borderId="21" xfId="27" applyFont="1" applyFill="1" applyBorder="1" applyAlignment="1">
      <alignment horizontal="center" vertical="top" wrapText="1"/>
    </xf>
    <xf numFmtId="169" fontId="12" fillId="0" borderId="9" xfId="27" applyNumberFormat="1" applyFont="1" applyBorder="1" applyAlignment="1">
      <alignment horizontal="center" vertical="top" wrapText="1"/>
    </xf>
    <xf numFmtId="0" fontId="12" fillId="0" borderId="9" xfId="27" applyFont="1" applyBorder="1" applyAlignment="1">
      <alignment vertical="top" wrapText="1"/>
    </xf>
    <xf numFmtId="0" fontId="12" fillId="0" borderId="9" xfId="30" applyFont="1" applyBorder="1" applyAlignment="1">
      <alignment horizontal="left" vertical="top" wrapText="1"/>
    </xf>
    <xf numFmtId="169" fontId="12" fillId="0" borderId="19" xfId="27" applyNumberFormat="1" applyFont="1" applyBorder="1" applyAlignment="1">
      <alignment horizontal="center" vertical="top" wrapText="1"/>
    </xf>
    <xf numFmtId="0" fontId="12" fillId="0" borderId="19" xfId="27" applyFont="1" applyBorder="1" applyAlignment="1">
      <alignment horizontal="left" vertical="top" wrapText="1"/>
    </xf>
    <xf numFmtId="169" fontId="35" fillId="0" borderId="0" xfId="27" applyNumberFormat="1" applyFont="1" applyBorder="1" applyAlignment="1">
      <alignment horizontal="center" vertical="top" wrapText="1"/>
    </xf>
    <xf numFmtId="169" fontId="35" fillId="0" borderId="0" xfId="27" applyNumberFormat="1" applyFont="1" applyBorder="1" applyAlignment="1">
      <alignment horizontal="left" vertical="top" wrapText="1"/>
    </xf>
    <xf numFmtId="169" fontId="35" fillId="0" borderId="11" xfId="27" applyNumberFormat="1" applyFont="1" applyBorder="1" applyAlignment="1">
      <alignment horizontal="center" vertical="top" wrapText="1"/>
    </xf>
    <xf numFmtId="169" fontId="35" fillId="0" borderId="11" xfId="27" applyNumberFormat="1" applyFont="1" applyBorder="1" applyAlignment="1">
      <alignment horizontal="left" vertical="top" wrapText="1"/>
    </xf>
    <xf numFmtId="0" fontId="35" fillId="5" borderId="15" xfId="26" applyFont="1" applyFill="1" applyBorder="1" applyAlignment="1">
      <alignment vertical="top"/>
    </xf>
    <xf numFmtId="0" fontId="35" fillId="5" borderId="16" xfId="26" applyFont="1" applyFill="1" applyBorder="1" applyAlignment="1">
      <alignment vertical="top"/>
    </xf>
    <xf numFmtId="0" fontId="37" fillId="0" borderId="0" xfId="0" applyFont="1" applyBorder="1"/>
    <xf numFmtId="0" fontId="38" fillId="0" borderId="0" xfId="0" applyFont="1"/>
    <xf numFmtId="0" fontId="34" fillId="0" borderId="0"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0" xfId="0" applyFont="1" applyFill="1" applyBorder="1" applyAlignment="1" applyProtection="1">
      <alignment horizontal="center"/>
      <protection locked="0"/>
    </xf>
    <xf numFmtId="0" fontId="34" fillId="0" borderId="0" xfId="0" applyFont="1" applyFill="1" applyBorder="1" applyAlignment="1" applyProtection="1">
      <alignment horizontal="right"/>
      <protection locked="0"/>
    </xf>
    <xf numFmtId="0" fontId="37" fillId="0" borderId="0" xfId="0" applyFont="1" applyFill="1"/>
    <xf numFmtId="0" fontId="37" fillId="5" borderId="14" xfId="0" applyFont="1" applyFill="1" applyBorder="1"/>
    <xf numFmtId="0" fontId="37" fillId="0" borderId="0" xfId="0" applyFont="1" applyAlignment="1">
      <alignment vertical="top"/>
    </xf>
    <xf numFmtId="0" fontId="37" fillId="7" borderId="9" xfId="0" applyFont="1" applyFill="1" applyBorder="1" applyAlignment="1">
      <alignment vertical="top" wrapText="1"/>
    </xf>
    <xf numFmtId="0" fontId="37" fillId="7" borderId="9" xfId="0" applyFont="1" applyFill="1" applyBorder="1" applyAlignment="1">
      <alignment wrapText="1"/>
    </xf>
    <xf numFmtId="0" fontId="37" fillId="0" borderId="0" xfId="0" applyFont="1" applyAlignment="1">
      <alignment wrapText="1"/>
    </xf>
    <xf numFmtId="0" fontId="37" fillId="0" borderId="9" xfId="0" applyFont="1" applyBorder="1" applyAlignment="1">
      <alignment horizontal="center" vertical="top"/>
    </xf>
    <xf numFmtId="0" fontId="37" fillId="0" borderId="9" xfId="0" applyFont="1" applyBorder="1" applyAlignment="1">
      <alignment horizontal="left"/>
    </xf>
    <xf numFmtId="0" fontId="37" fillId="0" borderId="9" xfId="0" applyFont="1" applyBorder="1" applyAlignment="1">
      <alignment horizontal="left" wrapText="1"/>
    </xf>
    <xf numFmtId="0" fontId="37" fillId="0" borderId="0" xfId="0" applyFont="1" applyAlignment="1">
      <alignment horizontal="center" vertical="top"/>
    </xf>
    <xf numFmtId="0" fontId="37" fillId="0" borderId="0" xfId="0" applyFont="1" applyAlignment="1">
      <alignment horizontal="left" wrapText="1"/>
    </xf>
    <xf numFmtId="0" fontId="37" fillId="0" borderId="19" xfId="0" applyFont="1" applyBorder="1" applyAlignment="1">
      <alignment horizontal="center" vertical="top"/>
    </xf>
    <xf numFmtId="0" fontId="37" fillId="0" borderId="19" xfId="0" applyFont="1" applyBorder="1" applyAlignment="1">
      <alignment horizontal="left" wrapText="1"/>
    </xf>
    <xf numFmtId="0" fontId="37" fillId="0" borderId="19" xfId="0" applyFont="1" applyBorder="1" applyAlignment="1">
      <alignment horizontal="center"/>
    </xf>
    <xf numFmtId="0" fontId="38" fillId="5" borderId="12" xfId="0" applyFont="1" applyFill="1" applyBorder="1" applyAlignment="1">
      <alignment vertical="top"/>
    </xf>
    <xf numFmtId="0" fontId="38" fillId="5" borderId="13" xfId="0" applyFont="1" applyFill="1" applyBorder="1" applyAlignment="1">
      <alignment vertical="top"/>
    </xf>
    <xf numFmtId="2" fontId="37" fillId="0" borderId="13" xfId="0" applyNumberFormat="1" applyFont="1" applyBorder="1" applyAlignment="1" applyProtection="1">
      <alignment horizontal="right"/>
      <protection locked="0"/>
    </xf>
    <xf numFmtId="2" fontId="35" fillId="4" borderId="13" xfId="0" applyNumberFormat="1" applyFont="1" applyFill="1" applyBorder="1" applyAlignment="1" applyProtection="1">
      <alignment horizontal="right" wrapText="1"/>
      <protection locked="0"/>
    </xf>
    <xf numFmtId="2" fontId="12" fillId="0" borderId="13" xfId="0" applyNumberFormat="1" applyFont="1" applyBorder="1" applyAlignment="1" applyProtection="1">
      <alignment horizontal="right" wrapText="1"/>
      <protection locked="0"/>
    </xf>
    <xf numFmtId="2" fontId="24" fillId="0" borderId="0" xfId="0" applyNumberFormat="1" applyFont="1" applyAlignment="1" applyProtection="1">
      <alignment horizontal="right" wrapText="1"/>
      <protection locked="0"/>
    </xf>
    <xf numFmtId="2" fontId="35" fillId="0" borderId="13" xfId="0" applyNumberFormat="1" applyFont="1" applyBorder="1" applyAlignment="1" applyProtection="1">
      <alignment horizontal="right" wrapText="1"/>
      <protection locked="0"/>
    </xf>
    <xf numFmtId="165" fontId="5" fillId="0" borderId="0" xfId="0" applyNumberFormat="1" applyFont="1" applyFill="1" applyAlignment="1"/>
    <xf numFmtId="0" fontId="5" fillId="0" borderId="0" xfId="0" applyFont="1" applyFill="1" applyAlignment="1"/>
    <xf numFmtId="0" fontId="55" fillId="5" borderId="12" xfId="0" applyFont="1" applyFill="1" applyBorder="1"/>
    <xf numFmtId="0" fontId="55" fillId="5" borderId="13" xfId="0" applyFont="1" applyFill="1" applyBorder="1"/>
    <xf numFmtId="0" fontId="37" fillId="0" borderId="9" xfId="0" applyFont="1" applyBorder="1" applyAlignment="1">
      <alignment horizontal="left" vertical="top" wrapText="1"/>
    </xf>
    <xf numFmtId="0" fontId="5" fillId="0" borderId="0" xfId="0" quotePrefix="1" applyFont="1" applyFill="1" applyAlignment="1">
      <alignment horizontal="justify" vertical="top"/>
    </xf>
    <xf numFmtId="165" fontId="4" fillId="0" borderId="0" xfId="0" applyNumberFormat="1" applyFont="1" applyFill="1" applyBorder="1" applyAlignment="1">
      <alignment horizontal="right"/>
    </xf>
    <xf numFmtId="0" fontId="4" fillId="0" borderId="0" xfId="0" applyFont="1" applyFill="1" applyBorder="1" applyAlignment="1">
      <alignment horizontal="center" vertical="top"/>
    </xf>
    <xf numFmtId="0" fontId="4" fillId="0" borderId="0" xfId="0" applyFont="1" applyFill="1" applyBorder="1" applyAlignment="1">
      <alignment horizontal="justify" vertical="top"/>
    </xf>
    <xf numFmtId="0" fontId="5" fillId="0" borderId="0" xfId="0" applyFont="1" applyFill="1" applyAlignment="1">
      <alignment horizontal="justify" vertical="top" wrapText="1"/>
    </xf>
    <xf numFmtId="0" fontId="5" fillId="0" borderId="0" xfId="0" applyFont="1" applyFill="1" applyAlignment="1">
      <alignment horizontal="justify" vertical="top"/>
    </xf>
    <xf numFmtId="0" fontId="12" fillId="0" borderId="0" xfId="0" applyFont="1" applyAlignment="1">
      <alignment horizontal="left" vertical="top" wrapText="1"/>
    </xf>
    <xf numFmtId="0" fontId="12" fillId="0" borderId="0" xfId="12" applyAlignment="1" applyProtection="1">
      <alignment horizontal="left" vertical="top" wrapText="1"/>
      <protection locked="0"/>
    </xf>
    <xf numFmtId="0" fontId="4" fillId="0" borderId="12" xfId="0" applyFont="1" applyFill="1" applyBorder="1"/>
    <xf numFmtId="0" fontId="4" fillId="0" borderId="13" xfId="0" applyFont="1" applyFill="1" applyBorder="1"/>
    <xf numFmtId="165" fontId="4" fillId="0" borderId="12" xfId="0" applyNumberFormat="1" applyFont="1" applyFill="1" applyBorder="1" applyAlignment="1">
      <alignment horizontal="center" vertical="top"/>
    </xf>
    <xf numFmtId="0" fontId="5" fillId="0" borderId="0" xfId="0" applyFont="1" applyFill="1" applyAlignment="1">
      <alignment horizontal="right" vertical="top"/>
    </xf>
    <xf numFmtId="0" fontId="5" fillId="0" borderId="0" xfId="0" applyFont="1" applyFill="1" applyAlignment="1">
      <alignment vertical="center"/>
    </xf>
    <xf numFmtId="0" fontId="4" fillId="0" borderId="12"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right"/>
    </xf>
    <xf numFmtId="0" fontId="4" fillId="0" borderId="16" xfId="0" applyFont="1" applyFill="1" applyBorder="1" applyAlignment="1">
      <alignment horizontal="left"/>
    </xf>
    <xf numFmtId="0" fontId="4" fillId="0" borderId="16" xfId="0" applyFont="1" applyFill="1" applyBorder="1"/>
    <xf numFmtId="4" fontId="4" fillId="0" borderId="16" xfId="0" applyNumberFormat="1" applyFont="1" applyFill="1" applyBorder="1" applyAlignment="1">
      <alignment horizontal="right"/>
    </xf>
    <xf numFmtId="165" fontId="4" fillId="0" borderId="2" xfId="0" applyNumberFormat="1"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horizontal="justify" vertical="top"/>
    </xf>
    <xf numFmtId="0" fontId="9" fillId="0" borderId="0" xfId="0" applyFont="1" applyFill="1" applyAlignment="1">
      <alignment horizontal="justify" vertical="top" wrapText="1"/>
    </xf>
    <xf numFmtId="0" fontId="4" fillId="0" borderId="15" xfId="0" applyFont="1" applyFill="1" applyBorder="1"/>
    <xf numFmtId="0" fontId="35" fillId="0" borderId="0" xfId="0" applyFont="1" applyAlignment="1">
      <alignment vertical="top" wrapText="1"/>
    </xf>
    <xf numFmtId="0" fontId="35"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vertical="top"/>
    </xf>
    <xf numFmtId="0" fontId="12" fillId="0" borderId="0" xfId="0" applyFont="1" applyAlignment="1">
      <alignment horizontal="center" vertical="top"/>
    </xf>
    <xf numFmtId="0" fontId="12" fillId="5" borderId="13" xfId="0" applyFont="1" applyFill="1" applyBorder="1" applyAlignment="1">
      <alignment horizontal="center" vertical="top"/>
    </xf>
    <xf numFmtId="0" fontId="12" fillId="5" borderId="13" xfId="0" applyFont="1" applyFill="1" applyBorder="1" applyAlignment="1">
      <alignment horizontal="left" vertical="top" wrapText="1"/>
    </xf>
    <xf numFmtId="0" fontId="12" fillId="5" borderId="12" xfId="0" applyFont="1" applyFill="1" applyBorder="1" applyAlignment="1">
      <alignment horizontal="center" vertical="top"/>
    </xf>
    <xf numFmtId="0" fontId="12" fillId="0" borderId="0" xfId="0" applyFont="1" applyAlignment="1">
      <alignment horizontal="center"/>
    </xf>
    <xf numFmtId="0" fontId="35" fillId="4" borderId="13" xfId="0" applyFont="1" applyFill="1" applyBorder="1" applyAlignment="1">
      <alignment horizontal="center"/>
    </xf>
    <xf numFmtId="0" fontId="35" fillId="4" borderId="13" xfId="0" applyFont="1" applyFill="1" applyBorder="1" applyAlignment="1">
      <alignment horizontal="center" vertical="top" wrapText="1"/>
    </xf>
    <xf numFmtId="0" fontId="35" fillId="4" borderId="12" xfId="0" applyFont="1" applyFill="1" applyBorder="1" applyAlignment="1">
      <alignment horizontal="center" vertical="top"/>
    </xf>
    <xf numFmtId="2" fontId="12" fillId="0" borderId="0" xfId="0" applyNumberFormat="1" applyFont="1" applyAlignment="1">
      <alignment horizontal="right"/>
    </xf>
    <xf numFmtId="0" fontId="12" fillId="0" borderId="0" xfId="0" quotePrefix="1" applyFont="1" applyAlignment="1">
      <alignment vertical="top" wrapText="1"/>
    </xf>
    <xf numFmtId="49" fontId="12" fillId="0" borderId="0" xfId="36" applyNumberFormat="1" applyFont="1" applyAlignment="1">
      <alignment horizontal="left" vertical="top"/>
    </xf>
    <xf numFmtId="0" fontId="31" fillId="0" borderId="9" xfId="33" applyFont="1" applyBorder="1" applyAlignment="1">
      <alignment horizontal="left" vertical="top" wrapText="1"/>
    </xf>
    <xf numFmtId="0" fontId="35" fillId="8" borderId="13" xfId="0" applyFont="1" applyFill="1" applyBorder="1" applyAlignment="1">
      <alignment horizontal="center"/>
    </xf>
    <xf numFmtId="0" fontId="35" fillId="8" borderId="13" xfId="0" applyFont="1" applyFill="1" applyBorder="1"/>
    <xf numFmtId="0" fontId="35" fillId="4" borderId="13" xfId="0" applyFont="1" applyFill="1" applyBorder="1" applyAlignment="1">
      <alignment horizontal="left" vertical="top" wrapText="1"/>
    </xf>
    <xf numFmtId="49" fontId="12" fillId="0" borderId="0" xfId="28" applyNumberFormat="1" applyFont="1" applyAlignment="1">
      <alignment horizontal="left" vertical="top" wrapText="1"/>
    </xf>
    <xf numFmtId="171" fontId="35" fillId="0" borderId="0" xfId="19" applyNumberFormat="1" applyFont="1" applyAlignment="1">
      <alignment horizontal="left" vertical="top" wrapText="1"/>
    </xf>
    <xf numFmtId="49" fontId="35" fillId="0" borderId="0" xfId="28" applyNumberFormat="1" applyFont="1" applyAlignment="1">
      <alignment horizontal="left" vertical="center" wrapText="1"/>
    </xf>
    <xf numFmtId="0" fontId="35" fillId="0" borderId="0" xfId="19" applyFont="1" applyAlignment="1">
      <alignment horizontal="left" vertical="top" wrapText="1"/>
    </xf>
    <xf numFmtId="49" fontId="35" fillId="0" borderId="0" xfId="28" quotePrefix="1" applyNumberFormat="1" applyFont="1" applyAlignment="1">
      <alignment horizontal="left" vertical="center" wrapText="1"/>
    </xf>
    <xf numFmtId="0" fontId="12" fillId="0" borderId="0" xfId="28" quotePrefix="1" applyFont="1" applyAlignment="1">
      <alignment horizontal="left" vertical="center" wrapText="1"/>
    </xf>
    <xf numFmtId="49" fontId="35" fillId="9" borderId="0" xfId="28" applyNumberFormat="1" applyFont="1" applyFill="1" applyAlignment="1">
      <alignment horizontal="justify" vertical="center" wrapText="1"/>
    </xf>
    <xf numFmtId="49" fontId="12" fillId="0" borderId="0" xfId="28" applyNumberFormat="1" applyFont="1" applyAlignment="1">
      <alignment vertical="center" wrapText="1"/>
    </xf>
    <xf numFmtId="0" fontId="12" fillId="0" borderId="0" xfId="28" quotePrefix="1" applyFont="1" applyAlignment="1">
      <alignment vertical="center" wrapText="1"/>
    </xf>
    <xf numFmtId="49" fontId="12" fillId="0" borderId="0" xfId="28" quotePrefix="1" applyNumberFormat="1" applyFont="1" applyAlignment="1">
      <alignment vertical="center" wrapText="1"/>
    </xf>
    <xf numFmtId="0" fontId="12" fillId="0" borderId="0" xfId="28" applyFont="1" applyAlignment="1">
      <alignment horizontal="left" vertical="top" wrapText="1"/>
    </xf>
    <xf numFmtId="0" fontId="34" fillId="0" borderId="0" xfId="0" applyFont="1" applyAlignment="1">
      <alignment vertical="top" wrapText="1"/>
    </xf>
    <xf numFmtId="0" fontId="12" fillId="4" borderId="13" xfId="0" applyFont="1" applyFill="1" applyBorder="1" applyAlignment="1">
      <alignment horizontal="center"/>
    </xf>
    <xf numFmtId="0" fontId="35" fillId="4" borderId="13" xfId="0" applyFont="1" applyFill="1" applyBorder="1" applyAlignment="1">
      <alignment vertical="top" wrapText="1"/>
    </xf>
    <xf numFmtId="0" fontId="35" fillId="0" borderId="0" xfId="0" applyFont="1" applyFill="1" applyBorder="1" applyAlignment="1">
      <alignment horizontal="center"/>
    </xf>
    <xf numFmtId="0" fontId="35" fillId="0" borderId="0" xfId="0" applyFont="1" applyFill="1" applyBorder="1" applyAlignment="1">
      <alignment horizontal="center" vertical="top"/>
    </xf>
    <xf numFmtId="0" fontId="35" fillId="4" borderId="13" xfId="0" applyFont="1" applyFill="1" applyBorder="1" applyAlignment="1">
      <alignment horizontal="center" vertical="top"/>
    </xf>
    <xf numFmtId="0" fontId="35" fillId="0" borderId="0" xfId="0" applyFont="1" applyFill="1" applyBorder="1" applyAlignment="1">
      <alignment horizontal="left" vertical="top" wrapText="1"/>
    </xf>
    <xf numFmtId="0" fontId="35" fillId="4" borderId="13" xfId="0" applyFont="1" applyFill="1" applyBorder="1" applyAlignment="1">
      <alignment horizontal="left" vertical="top"/>
    </xf>
    <xf numFmtId="0" fontId="35" fillId="0" borderId="0" xfId="0" applyFont="1" applyFill="1" applyBorder="1" applyAlignment="1">
      <alignment horizontal="left" vertical="top"/>
    </xf>
    <xf numFmtId="2" fontId="12" fillId="0" borderId="0" xfId="37" applyNumberFormat="1" applyFont="1" applyAlignment="1">
      <alignment horizontal="right" wrapText="1"/>
    </xf>
    <xf numFmtId="16" fontId="12" fillId="0" borderId="0" xfId="0" quotePrefix="1" applyNumberFormat="1" applyFont="1" applyAlignment="1">
      <alignment horizontal="center" vertical="top"/>
    </xf>
    <xf numFmtId="4" fontId="12" fillId="0" borderId="0" xfId="0" applyNumberFormat="1" applyFont="1" applyAlignment="1">
      <alignment horizontal="right"/>
    </xf>
    <xf numFmtId="4" fontId="12" fillId="0" borderId="0" xfId="0" applyNumberFormat="1" applyFont="1"/>
    <xf numFmtId="0" fontId="35" fillId="0" borderId="0" xfId="0" applyFont="1" applyAlignment="1">
      <alignment horizontal="right" vertical="top"/>
    </xf>
    <xf numFmtId="0" fontId="12" fillId="0" borderId="13" xfId="0" applyFont="1" applyFill="1" applyBorder="1" applyAlignment="1">
      <alignment horizontal="center"/>
    </xf>
    <xf numFmtId="0" fontId="35" fillId="0" borderId="13" xfId="0" applyFont="1" applyFill="1" applyBorder="1" applyAlignment="1">
      <alignment vertical="top" wrapText="1"/>
    </xf>
    <xf numFmtId="0" fontId="35" fillId="0" borderId="12" xfId="0" applyFont="1" applyFill="1" applyBorder="1" applyAlignment="1">
      <alignment horizontal="center" vertical="top"/>
    </xf>
    <xf numFmtId="0" fontId="12" fillId="0" borderId="0" xfId="0" applyFont="1" applyAlignment="1">
      <alignment horizontal="center" wrapText="1"/>
    </xf>
    <xf numFmtId="0" fontId="12" fillId="0" borderId="0" xfId="0" applyFont="1" applyAlignment="1">
      <alignment horizontal="center" vertical="top" wrapText="1"/>
    </xf>
    <xf numFmtId="0" fontId="12" fillId="0" borderId="0" xfId="35" applyFont="1" applyAlignment="1">
      <alignment horizontal="center"/>
    </xf>
    <xf numFmtId="0" fontId="12" fillId="0" borderId="0" xfId="35" quotePrefix="1" applyFont="1" applyAlignment="1">
      <alignment horizontal="left" vertical="top" wrapText="1"/>
    </xf>
    <xf numFmtId="0" fontId="12" fillId="0" borderId="0" xfId="35" applyFont="1" applyAlignment="1">
      <alignment horizontal="left" vertical="top" wrapText="1"/>
    </xf>
    <xf numFmtId="0" fontId="12" fillId="0" borderId="0" xfId="35" applyFont="1" applyAlignment="1">
      <alignment horizontal="center" vertical="top"/>
    </xf>
    <xf numFmtId="0" fontId="12" fillId="0" borderId="0" xfId="35" applyFont="1" applyAlignment="1">
      <alignment vertical="top" wrapText="1"/>
    </xf>
    <xf numFmtId="0" fontId="35" fillId="10" borderId="13" xfId="0" applyFont="1" applyFill="1" applyBorder="1" applyAlignment="1">
      <alignment horizontal="center" vertical="top"/>
    </xf>
    <xf numFmtId="0" fontId="35" fillId="10" borderId="12" xfId="0" applyFont="1" applyFill="1" applyBorder="1" applyAlignment="1">
      <alignment horizontal="center" vertical="top"/>
    </xf>
    <xf numFmtId="0" fontId="12" fillId="0" borderId="0" xfId="0" applyFont="1" applyAlignment="1">
      <alignment horizontal="justify" vertical="top" wrapText="1"/>
    </xf>
    <xf numFmtId="0" fontId="35" fillId="0" borderId="0" xfId="0" applyFont="1" applyAlignment="1">
      <alignment horizontal="justify" vertical="top" wrapText="1"/>
    </xf>
    <xf numFmtId="0" fontId="12" fillId="0" borderId="0" xfId="0" quotePrefix="1" applyFont="1" applyAlignment="1">
      <alignment horizontal="left" vertical="top" wrapText="1"/>
    </xf>
    <xf numFmtId="0" fontId="12" fillId="0" borderId="0" xfId="38" quotePrefix="1" applyFont="1" applyAlignment="1">
      <alignment horizontal="left" vertical="top" wrapText="1"/>
    </xf>
    <xf numFmtId="0" fontId="12" fillId="8" borderId="13" xfId="0" applyFont="1" applyFill="1" applyBorder="1" applyAlignment="1">
      <alignment horizontal="center"/>
    </xf>
    <xf numFmtId="0" fontId="35" fillId="8" borderId="13" xfId="0" applyFont="1" applyFill="1" applyBorder="1" applyAlignment="1">
      <alignment vertical="top" wrapText="1"/>
    </xf>
    <xf numFmtId="0" fontId="35" fillId="8" borderId="12" xfId="0" applyFont="1" applyFill="1" applyBorder="1" applyAlignment="1">
      <alignment horizontal="center" vertical="top"/>
    </xf>
    <xf numFmtId="0" fontId="35" fillId="4" borderId="16" xfId="0" applyFont="1" applyFill="1" applyBorder="1" applyAlignment="1">
      <alignment horizontal="center"/>
    </xf>
    <xf numFmtId="0" fontId="35" fillId="4" borderId="16" xfId="0" applyFont="1" applyFill="1" applyBorder="1" applyAlignment="1">
      <alignment horizontal="left" vertical="top"/>
    </xf>
    <xf numFmtId="0" fontId="35" fillId="4" borderId="15" xfId="0" applyFont="1" applyFill="1" applyBorder="1" applyAlignment="1">
      <alignment horizontal="center" vertical="top"/>
    </xf>
    <xf numFmtId="0" fontId="35" fillId="0" borderId="11" xfId="0" applyFont="1" applyFill="1" applyBorder="1" applyAlignment="1">
      <alignment horizontal="center" vertical="top"/>
    </xf>
    <xf numFmtId="0" fontId="35" fillId="0" borderId="11" xfId="0" applyFont="1" applyFill="1" applyBorder="1" applyAlignment="1">
      <alignment horizontal="left" vertical="top"/>
    </xf>
    <xf numFmtId="0" fontId="35" fillId="0" borderId="0" xfId="0" applyFont="1" applyFill="1" applyBorder="1" applyAlignment="1">
      <alignment horizontal="center" vertical="center"/>
    </xf>
    <xf numFmtId="0" fontId="35" fillId="10" borderId="13" xfId="0" applyFont="1" applyFill="1" applyBorder="1" applyAlignment="1">
      <alignment horizontal="left" vertical="top"/>
    </xf>
    <xf numFmtId="0" fontId="12" fillId="0" borderId="0" xfId="33" applyFont="1" applyAlignment="1">
      <alignment horizontal="center" wrapText="1"/>
    </xf>
    <xf numFmtId="0" fontId="12" fillId="0" borderId="0" xfId="33" applyFont="1" applyAlignment="1">
      <alignment horizontal="left" vertical="top" wrapText="1"/>
    </xf>
    <xf numFmtId="0" fontId="12" fillId="0" borderId="0" xfId="33" quotePrefix="1" applyFont="1" applyAlignment="1">
      <alignment horizontal="left" vertical="top" wrapText="1"/>
    </xf>
    <xf numFmtId="0" fontId="35" fillId="0" borderId="13" xfId="0" applyFont="1" applyFill="1" applyBorder="1" applyAlignment="1">
      <alignment horizontal="center"/>
    </xf>
    <xf numFmtId="2" fontId="12" fillId="0" borderId="0" xfId="40" applyNumberFormat="1" applyFont="1" applyAlignment="1">
      <alignment horizontal="right"/>
    </xf>
    <xf numFmtId="0" fontId="12" fillId="0" borderId="0" xfId="34" applyFont="1" applyAlignment="1">
      <alignment horizontal="center"/>
    </xf>
    <xf numFmtId="0" fontId="12" fillId="0" borderId="0" xfId="34" applyFont="1" applyAlignment="1">
      <alignment horizontal="left" vertical="top" wrapText="1"/>
    </xf>
    <xf numFmtId="0" fontId="12" fillId="0" borderId="0" xfId="34" applyFont="1" applyAlignment="1">
      <alignment horizontal="right"/>
    </xf>
    <xf numFmtId="0" fontId="12" fillId="0" borderId="0" xfId="39" applyFont="1" applyAlignment="1">
      <alignment horizontal="center"/>
    </xf>
    <xf numFmtId="0" fontId="12" fillId="0" borderId="0" xfId="39" applyFont="1" applyAlignment="1">
      <alignment horizontal="left" vertical="top" wrapText="1"/>
    </xf>
    <xf numFmtId="0" fontId="12" fillId="0" borderId="0" xfId="39" applyFont="1" applyAlignment="1" applyProtection="1">
      <alignment horizontal="left" vertical="top" wrapText="1"/>
      <protection locked="0"/>
    </xf>
    <xf numFmtId="0" fontId="35" fillId="0" borderId="0" xfId="0" quotePrefix="1" applyFont="1" applyAlignment="1">
      <alignment vertical="top" wrapText="1"/>
    </xf>
    <xf numFmtId="0" fontId="12" fillId="0" borderId="0" xfId="39" applyFont="1" applyAlignment="1">
      <alignment horizontal="justify" vertical="top" wrapText="1"/>
    </xf>
    <xf numFmtId="0" fontId="12" fillId="0" borderId="0" xfId="39" applyFont="1" applyAlignment="1">
      <alignment vertical="top" wrapText="1"/>
    </xf>
    <xf numFmtId="0" fontId="12" fillId="0" borderId="0" xfId="41" applyFont="1" applyAlignment="1">
      <alignment horizontal="justify" vertical="top" wrapText="1"/>
    </xf>
    <xf numFmtId="0" fontId="57" fillId="0" borderId="0" xfId="0" applyFont="1" applyAlignment="1">
      <alignment vertical="top" wrapText="1"/>
    </xf>
    <xf numFmtId="0" fontId="35" fillId="8" borderId="27" xfId="0" applyFont="1" applyFill="1" applyBorder="1" applyAlignment="1">
      <alignment vertical="top" wrapText="1"/>
    </xf>
    <xf numFmtId="0" fontId="35" fillId="8" borderId="27" xfId="0" applyFont="1" applyFill="1" applyBorder="1" applyAlignment="1">
      <alignment horizontal="center" vertical="top"/>
    </xf>
    <xf numFmtId="172" fontId="12" fillId="0" borderId="0" xfId="0" applyNumberFormat="1" applyFont="1" applyAlignment="1" applyProtection="1">
      <alignment horizontal="left" vertical="top" wrapText="1"/>
      <protection locked="0"/>
    </xf>
    <xf numFmtId="0" fontId="35" fillId="0" borderId="29" xfId="0" applyFont="1" applyFill="1" applyBorder="1" applyAlignment="1">
      <alignment horizontal="center" vertical="top" wrapText="1"/>
    </xf>
    <xf numFmtId="0" fontId="35" fillId="0" borderId="30" xfId="0" applyFont="1" applyFill="1" applyBorder="1" applyAlignment="1">
      <alignment horizontal="center" vertical="top" wrapText="1"/>
    </xf>
    <xf numFmtId="0" fontId="12" fillId="0" borderId="0" xfId="39" applyFont="1" applyAlignment="1">
      <alignment horizontal="center" vertical="top"/>
    </xf>
    <xf numFmtId="2" fontId="12" fillId="0" borderId="0" xfId="39" applyNumberFormat="1" applyFont="1" applyAlignment="1">
      <alignment horizontal="right"/>
    </xf>
    <xf numFmtId="0" fontId="12" fillId="0" borderId="0" xfId="23" applyFont="1" applyAlignment="1">
      <alignment horizontal="center"/>
    </xf>
    <xf numFmtId="0" fontId="31" fillId="0" borderId="0" xfId="0" applyFont="1" applyAlignment="1">
      <alignment vertical="top" wrapText="1"/>
    </xf>
    <xf numFmtId="0" fontId="31" fillId="0" borderId="0" xfId="0" quotePrefix="1" applyFont="1" applyAlignment="1">
      <alignment vertical="top" wrapText="1"/>
    </xf>
    <xf numFmtId="0" fontId="12" fillId="0" borderId="0" xfId="0" applyFont="1" applyAlignment="1">
      <alignment horizontal="left" indent="3"/>
    </xf>
    <xf numFmtId="0" fontId="35" fillId="6" borderId="0" xfId="19" applyFont="1" applyFill="1"/>
    <xf numFmtId="0" fontId="12" fillId="0" borderId="0" xfId="19" applyFont="1" applyAlignment="1">
      <alignment vertical="top" wrapText="1"/>
    </xf>
    <xf numFmtId="0" fontId="5" fillId="0" borderId="0" xfId="0" applyFont="1" applyFill="1" applyAlignment="1">
      <alignment horizontal="justify" vertical="top" wrapText="1"/>
    </xf>
    <xf numFmtId="0" fontId="37" fillId="0" borderId="0" xfId="0" applyFont="1" applyAlignment="1">
      <alignment horizontal="center"/>
    </xf>
    <xf numFmtId="0" fontId="37" fillId="0" borderId="9" xfId="0" applyFont="1" applyBorder="1" applyAlignment="1">
      <alignment horizontal="center" vertical="top"/>
    </xf>
    <xf numFmtId="0" fontId="37" fillId="0" borderId="9" xfId="0" applyFont="1" applyBorder="1" applyAlignment="1">
      <alignment horizontal="left" vertical="top" wrapText="1"/>
    </xf>
    <xf numFmtId="0" fontId="37" fillId="0" borderId="9" xfId="0" applyFont="1" applyBorder="1" applyAlignment="1">
      <alignment horizontal="center"/>
    </xf>
    <xf numFmtId="2" fontId="42" fillId="0" borderId="0" xfId="14" applyNumberFormat="1" applyFont="1" applyAlignment="1" applyProtection="1">
      <alignment horizontal="center" wrapText="1"/>
      <protection locked="0"/>
    </xf>
    <xf numFmtId="0" fontId="43" fillId="0" borderId="0" xfId="6" applyAlignment="1" applyProtection="1">
      <alignment horizontal="center" wrapText="1"/>
      <protection locked="0"/>
    </xf>
    <xf numFmtId="0" fontId="45" fillId="0" borderId="0" xfId="6" applyFont="1" applyAlignment="1" applyProtection="1">
      <alignment horizontal="center" wrapText="1"/>
      <protection locked="0"/>
    </xf>
    <xf numFmtId="0" fontId="24" fillId="0" borderId="0" xfId="0" applyFont="1" applyAlignment="1" applyProtection="1">
      <alignment horizontal="center" wrapText="1"/>
      <protection locked="0"/>
    </xf>
    <xf numFmtId="0" fontId="0" fillId="0" borderId="0" xfId="0" applyFill="1"/>
    <xf numFmtId="0" fontId="23" fillId="0" borderId="0" xfId="0" applyFont="1" applyFill="1" applyAlignment="1">
      <alignment horizontal="center" vertical="center"/>
    </xf>
    <xf numFmtId="0" fontId="20" fillId="0" borderId="0" xfId="0" applyFont="1" applyFill="1" applyAlignment="1">
      <alignment horizontal="center" vertical="top"/>
    </xf>
    <xf numFmtId="0" fontId="25" fillId="0" borderId="0" xfId="0" applyFont="1" applyFill="1" applyAlignment="1">
      <alignment horizontal="center" vertical="center"/>
    </xf>
    <xf numFmtId="0" fontId="12" fillId="0" borderId="0" xfId="0" applyFont="1" applyFill="1" applyAlignment="1">
      <alignment horizontal="center" vertical="top"/>
    </xf>
    <xf numFmtId="0" fontId="37" fillId="0" borderId="0" xfId="0" applyFont="1" applyFill="1" applyAlignment="1" applyProtection="1">
      <alignment horizontal="left" vertical="top"/>
      <protection locked="0"/>
    </xf>
    <xf numFmtId="0" fontId="24" fillId="0" borderId="0" xfId="0" applyFont="1" applyFill="1" applyAlignment="1" applyProtection="1">
      <alignment horizontal="left" vertical="top" wrapText="1"/>
      <protection locked="0"/>
    </xf>
    <xf numFmtId="165" fontId="4" fillId="0" borderId="11" xfId="0" applyNumberFormat="1" applyFont="1" applyFill="1" applyBorder="1" applyAlignment="1">
      <alignment horizontal="right"/>
    </xf>
    <xf numFmtId="0" fontId="5" fillId="0" borderId="0" xfId="0" applyFont="1" applyFill="1" applyAlignment="1">
      <alignment horizontal="right"/>
    </xf>
    <xf numFmtId="4" fontId="4" fillId="0" borderId="2" xfId="0" applyNumberFormat="1" applyFont="1" applyFill="1" applyBorder="1" applyAlignment="1">
      <alignment horizontal="right"/>
    </xf>
    <xf numFmtId="0" fontId="4" fillId="0" borderId="13" xfId="0" applyFont="1" applyFill="1" applyBorder="1" applyAlignment="1">
      <alignment horizontal="right"/>
    </xf>
    <xf numFmtId="0" fontId="4" fillId="0" borderId="0" xfId="0" applyFont="1" applyFill="1" applyAlignment="1">
      <alignment horizontal="right"/>
    </xf>
    <xf numFmtId="0" fontId="4" fillId="0" borderId="11" xfId="0" applyFont="1" applyFill="1" applyBorder="1" applyAlignment="1">
      <alignment horizontal="right"/>
    </xf>
    <xf numFmtId="4" fontId="4" fillId="0" borderId="11" xfId="0" applyNumberFormat="1" applyFont="1" applyFill="1" applyBorder="1" applyAlignment="1">
      <alignment horizontal="right"/>
    </xf>
    <xf numFmtId="0" fontId="0" fillId="0" borderId="0" xfId="0" applyAlignment="1">
      <alignment horizontal="right"/>
    </xf>
    <xf numFmtId="0" fontId="4" fillId="5" borderId="13" xfId="0" applyFont="1" applyFill="1" applyBorder="1" applyAlignment="1">
      <alignment horizontal="right"/>
    </xf>
    <xf numFmtId="0" fontId="55" fillId="5" borderId="13" xfId="0" applyFont="1" applyFill="1" applyBorder="1" applyAlignment="1">
      <alignment horizontal="right"/>
    </xf>
    <xf numFmtId="2" fontId="5" fillId="0" borderId="0" xfId="0" applyNumberFormat="1" applyFont="1" applyFill="1" applyAlignment="1">
      <alignment horizontal="right"/>
    </xf>
    <xf numFmtId="4" fontId="4" fillId="5" borderId="13" xfId="0" applyNumberFormat="1" applyFont="1" applyFill="1" applyBorder="1" applyAlignment="1">
      <alignment horizontal="right"/>
    </xf>
    <xf numFmtId="4" fontId="59" fillId="11" borderId="0" xfId="0" applyNumberFormat="1" applyFont="1" applyFill="1" applyAlignment="1" applyProtection="1">
      <alignment horizontal="right"/>
      <protection locked="0"/>
    </xf>
    <xf numFmtId="0" fontId="4" fillId="0" borderId="13" xfId="0" applyFont="1" applyFill="1" applyBorder="1" applyAlignment="1">
      <alignment horizontal="center"/>
    </xf>
    <xf numFmtId="167" fontId="0" fillId="0" borderId="0" xfId="0" applyNumberFormat="1" applyAlignment="1">
      <alignment horizontal="right"/>
    </xf>
    <xf numFmtId="167" fontId="4" fillId="5" borderId="14" xfId="0" applyNumberFormat="1" applyFont="1" applyFill="1" applyBorder="1" applyAlignment="1">
      <alignment horizontal="right"/>
    </xf>
    <xf numFmtId="167" fontId="4" fillId="0" borderId="14" xfId="0" applyNumberFormat="1" applyFont="1" applyFill="1" applyBorder="1" applyAlignment="1">
      <alignment horizontal="right"/>
    </xf>
    <xf numFmtId="167" fontId="5" fillId="0" borderId="0" xfId="0" applyNumberFormat="1" applyFont="1" applyFill="1" applyAlignment="1">
      <alignment horizontal="right"/>
    </xf>
    <xf numFmtId="167" fontId="55" fillId="5" borderId="14" xfId="0" applyNumberFormat="1" applyFont="1" applyFill="1" applyBorder="1" applyAlignment="1">
      <alignment horizontal="right"/>
    </xf>
    <xf numFmtId="167" fontId="13" fillId="0" borderId="14" xfId="0" applyNumberFormat="1" applyFont="1" applyFill="1" applyBorder="1" applyAlignment="1">
      <alignment horizontal="right"/>
    </xf>
    <xf numFmtId="167" fontId="5" fillId="0" borderId="0" xfId="0" applyNumberFormat="1" applyFont="1" applyFill="1" applyAlignment="1">
      <alignment horizontal="right" wrapText="1"/>
    </xf>
    <xf numFmtId="167" fontId="5" fillId="0" borderId="14" xfId="0" applyNumberFormat="1" applyFont="1" applyFill="1" applyBorder="1" applyAlignment="1">
      <alignment horizontal="right"/>
    </xf>
    <xf numFmtId="167" fontId="5" fillId="0" borderId="0" xfId="0" applyNumberFormat="1" applyFont="1" applyFill="1" applyBorder="1" applyAlignment="1">
      <alignment horizontal="right"/>
    </xf>
    <xf numFmtId="167" fontId="4" fillId="0" borderId="0" xfId="0" applyNumberFormat="1" applyFont="1" applyFill="1" applyAlignment="1">
      <alignment horizontal="right"/>
    </xf>
    <xf numFmtId="167" fontId="4" fillId="0" borderId="11" xfId="0" applyNumberFormat="1" applyFont="1" applyFill="1" applyBorder="1" applyAlignment="1">
      <alignment horizontal="right"/>
    </xf>
    <xf numFmtId="167" fontId="4" fillId="0" borderId="17" xfId="0" applyNumberFormat="1" applyFont="1" applyFill="1" applyBorder="1" applyAlignment="1">
      <alignment horizontal="right"/>
    </xf>
    <xf numFmtId="167" fontId="9" fillId="0" borderId="14" xfId="0" applyNumberFormat="1" applyFont="1" applyFill="1" applyBorder="1" applyAlignment="1">
      <alignment horizontal="right"/>
    </xf>
    <xf numFmtId="167" fontId="9" fillId="0" borderId="0" xfId="0" applyNumberFormat="1" applyFont="1" applyFill="1" applyAlignment="1">
      <alignment horizontal="right"/>
    </xf>
    <xf numFmtId="167" fontId="4" fillId="0" borderId="2" xfId="0" applyNumberFormat="1" applyFont="1" applyFill="1" applyBorder="1" applyAlignment="1">
      <alignment horizontal="right"/>
    </xf>
    <xf numFmtId="0" fontId="19" fillId="0" borderId="13" xfId="0" applyFont="1" applyFill="1" applyBorder="1" applyAlignment="1">
      <alignment horizontal="center"/>
    </xf>
    <xf numFmtId="0" fontId="20" fillId="0" borderId="0" xfId="0" applyFont="1" applyAlignment="1">
      <alignment horizontal="center"/>
    </xf>
    <xf numFmtId="0" fontId="22" fillId="0" borderId="13" xfId="0" applyFont="1" applyFill="1" applyBorder="1" applyAlignment="1">
      <alignment horizontal="center"/>
    </xf>
    <xf numFmtId="0" fontId="23" fillId="0" borderId="0" xfId="0" applyFont="1" applyAlignment="1">
      <alignment horizontal="center"/>
    </xf>
    <xf numFmtId="0" fontId="33" fillId="4" borderId="13" xfId="0" applyFont="1" applyFill="1" applyBorder="1" applyAlignment="1">
      <alignment horizontal="center"/>
    </xf>
    <xf numFmtId="0" fontId="33" fillId="0" borderId="0" xfId="0" applyFont="1" applyFill="1" applyBorder="1" applyAlignment="1">
      <alignment horizontal="center"/>
    </xf>
    <xf numFmtId="0" fontId="32" fillId="4" borderId="13" xfId="0" applyFont="1" applyFill="1" applyBorder="1" applyAlignment="1">
      <alignment horizontal="center"/>
    </xf>
    <xf numFmtId="0" fontId="32" fillId="0" borderId="0" xfId="0" applyFont="1" applyFill="1" applyBorder="1" applyAlignment="1">
      <alignment horizontal="center"/>
    </xf>
    <xf numFmtId="0" fontId="29" fillId="0" borderId="13" xfId="0" applyFont="1" applyFill="1" applyBorder="1" applyAlignment="1">
      <alignment horizontal="center"/>
    </xf>
    <xf numFmtId="0" fontId="25" fillId="0" borderId="0" xfId="0" applyFont="1" applyAlignment="1">
      <alignment horizontal="center"/>
    </xf>
    <xf numFmtId="0" fontId="24" fillId="0" borderId="0" xfId="0" applyFont="1" applyAlignment="1"/>
    <xf numFmtId="0" fontId="23" fillId="0" borderId="0" xfId="0" applyFont="1" applyFill="1" applyBorder="1" applyAlignment="1">
      <alignment horizontal="center"/>
    </xf>
    <xf numFmtId="0" fontId="22" fillId="0" borderId="0" xfId="0" applyFont="1" applyFill="1" applyBorder="1" applyAlignment="1">
      <alignment horizontal="center"/>
    </xf>
    <xf numFmtId="0" fontId="21" fillId="0" borderId="0" xfId="0" applyFont="1" applyAlignment="1">
      <alignment horizontal="center"/>
    </xf>
    <xf numFmtId="3" fontId="21" fillId="0" borderId="0" xfId="0" applyNumberFormat="1" applyFont="1" applyAlignment="1">
      <alignment horizontal="center"/>
    </xf>
    <xf numFmtId="0" fontId="30" fillId="5" borderId="18" xfId="0" applyFont="1" applyFill="1" applyBorder="1" applyAlignment="1">
      <alignment horizontal="center" wrapText="1"/>
    </xf>
    <xf numFmtId="0" fontId="20" fillId="0" borderId="0" xfId="0" applyFont="1" applyAlignment="1">
      <alignment horizontal="right"/>
    </xf>
    <xf numFmtId="0" fontId="22" fillId="0" borderId="13" xfId="0" applyFont="1" applyFill="1" applyBorder="1" applyAlignment="1">
      <alignment horizontal="right"/>
    </xf>
    <xf numFmtId="4" fontId="23" fillId="0" borderId="0" xfId="0" applyNumberFormat="1" applyFont="1" applyAlignment="1">
      <alignment horizontal="right"/>
    </xf>
    <xf numFmtId="4" fontId="20" fillId="0" borderId="0" xfId="0" applyNumberFormat="1" applyFont="1" applyAlignment="1">
      <alignment horizontal="right"/>
    </xf>
    <xf numFmtId="0" fontId="23" fillId="0" borderId="0" xfId="0" applyFont="1" applyAlignment="1">
      <alignment horizontal="right"/>
    </xf>
    <xf numFmtId="0" fontId="33" fillId="4" borderId="13" xfId="0" applyFont="1" applyFill="1" applyBorder="1" applyAlignment="1">
      <alignment horizontal="right"/>
    </xf>
    <xf numFmtId="0" fontId="33" fillId="0" borderId="0" xfId="0" applyFont="1" applyFill="1" applyBorder="1" applyAlignment="1">
      <alignment horizontal="right"/>
    </xf>
    <xf numFmtId="2" fontId="23" fillId="0" borderId="0" xfId="0" applyNumberFormat="1" applyFont="1" applyAlignment="1"/>
    <xf numFmtId="4" fontId="23" fillId="0" borderId="0" xfId="0" applyNumberFormat="1" applyFont="1" applyAlignment="1"/>
    <xf numFmtId="2" fontId="20" fillId="0" borderId="0" xfId="0" applyNumberFormat="1" applyFont="1" applyAlignment="1">
      <alignment horizontal="right"/>
    </xf>
    <xf numFmtId="4" fontId="32" fillId="4" borderId="13" xfId="0" applyNumberFormat="1" applyFont="1" applyFill="1" applyBorder="1" applyAlignment="1">
      <alignment horizontal="right"/>
    </xf>
    <xf numFmtId="4" fontId="32" fillId="0" borderId="0" xfId="0" applyNumberFormat="1" applyFont="1" applyFill="1" applyBorder="1" applyAlignment="1">
      <alignment horizontal="right"/>
    </xf>
    <xf numFmtId="2" fontId="23" fillId="0" borderId="0" xfId="0" applyNumberFormat="1" applyFont="1" applyAlignment="1">
      <alignment horizontal="right"/>
    </xf>
    <xf numFmtId="2" fontId="32" fillId="4" borderId="13" xfId="0" applyNumberFormat="1" applyFont="1" applyFill="1" applyBorder="1" applyAlignment="1">
      <alignment horizontal="right"/>
    </xf>
    <xf numFmtId="0" fontId="29" fillId="0" borderId="13" xfId="0" applyFont="1" applyFill="1" applyBorder="1" applyAlignment="1">
      <alignment horizontal="right"/>
    </xf>
    <xf numFmtId="1" fontId="23" fillId="0" borderId="0" xfId="0" applyNumberFormat="1" applyFont="1" applyAlignment="1">
      <alignment horizontal="right"/>
    </xf>
    <xf numFmtId="1" fontId="32" fillId="4" borderId="13" xfId="0" applyNumberFormat="1" applyFont="1" applyFill="1" applyBorder="1" applyAlignment="1">
      <alignment horizontal="right"/>
    </xf>
    <xf numFmtId="2" fontId="25" fillId="0" borderId="0" xfId="0" applyNumberFormat="1" applyFont="1" applyAlignment="1">
      <alignment horizontal="right"/>
    </xf>
    <xf numFmtId="4" fontId="25" fillId="0" borderId="0" xfId="0" applyNumberFormat="1" applyFont="1" applyAlignment="1">
      <alignment horizontal="right"/>
    </xf>
    <xf numFmtId="3" fontId="23" fillId="0" borderId="0" xfId="0" applyNumberFormat="1" applyFont="1" applyAlignment="1">
      <alignment horizontal="right"/>
    </xf>
    <xf numFmtId="3" fontId="32" fillId="4" borderId="13" xfId="0" applyNumberFormat="1" applyFont="1" applyFill="1" applyBorder="1" applyAlignment="1">
      <alignment horizontal="right"/>
    </xf>
    <xf numFmtId="3" fontId="32" fillId="0" borderId="0" xfId="0" applyNumberFormat="1" applyFont="1" applyFill="1" applyBorder="1" applyAlignment="1">
      <alignment horizontal="right"/>
    </xf>
    <xf numFmtId="0" fontId="22" fillId="0" borderId="0" xfId="0" applyFont="1" applyFill="1" applyBorder="1" applyAlignment="1">
      <alignment horizontal="right"/>
    </xf>
    <xf numFmtId="4" fontId="30" fillId="5" borderId="18" xfId="0" applyNumberFormat="1" applyFont="1" applyFill="1" applyBorder="1" applyAlignment="1">
      <alignment wrapText="1"/>
    </xf>
    <xf numFmtId="2" fontId="31" fillId="0" borderId="0" xfId="0" applyNumberFormat="1" applyFont="1" applyAlignment="1">
      <alignment horizontal="right"/>
    </xf>
    <xf numFmtId="2" fontId="34" fillId="5" borderId="13" xfId="0" applyNumberFormat="1" applyFont="1" applyFill="1" applyBorder="1" applyAlignment="1">
      <alignment horizontal="right"/>
    </xf>
    <xf numFmtId="2" fontId="19" fillId="0" borderId="13" xfId="0" applyNumberFormat="1" applyFont="1" applyFill="1" applyBorder="1" applyAlignment="1">
      <alignment horizontal="right"/>
    </xf>
    <xf numFmtId="2" fontId="22" fillId="0" borderId="13" xfId="0" applyNumberFormat="1" applyFont="1" applyFill="1" applyBorder="1" applyAlignment="1">
      <alignment horizontal="right"/>
    </xf>
    <xf numFmtId="2" fontId="33" fillId="4" borderId="13" xfId="0" applyNumberFormat="1" applyFont="1" applyFill="1" applyBorder="1" applyAlignment="1">
      <alignment horizontal="right"/>
    </xf>
    <xf numFmtId="2" fontId="33" fillId="0" borderId="0" xfId="0" applyNumberFormat="1" applyFont="1" applyFill="1" applyBorder="1" applyAlignment="1">
      <alignment horizontal="right"/>
    </xf>
    <xf numFmtId="2" fontId="32" fillId="0" borderId="0" xfId="0" applyNumberFormat="1" applyFont="1" applyFill="1" applyBorder="1" applyAlignment="1">
      <alignment horizontal="right"/>
    </xf>
    <xf numFmtId="2" fontId="29" fillId="0" borderId="13" xfId="0" applyNumberFormat="1" applyFont="1" applyFill="1" applyBorder="1" applyAlignment="1">
      <alignment horizontal="right"/>
    </xf>
    <xf numFmtId="2" fontId="24" fillId="0" borderId="0" xfId="0" applyNumberFormat="1" applyFont="1" applyAlignment="1">
      <alignment horizontal="right"/>
    </xf>
    <xf numFmtId="2" fontId="23" fillId="0" borderId="0" xfId="0" applyNumberFormat="1" applyFont="1" applyFill="1" applyBorder="1" applyAlignment="1">
      <alignment horizontal="right"/>
    </xf>
    <xf numFmtId="2" fontId="22" fillId="0" borderId="0" xfId="0" applyNumberFormat="1" applyFont="1" applyFill="1" applyBorder="1" applyAlignment="1">
      <alignment horizontal="right"/>
    </xf>
    <xf numFmtId="2" fontId="21" fillId="0" borderId="0" xfId="0" applyNumberFormat="1" applyFont="1" applyAlignment="1">
      <alignment horizontal="right"/>
    </xf>
    <xf numFmtId="2" fontId="30" fillId="5" borderId="18" xfId="0" applyNumberFormat="1" applyFont="1" applyFill="1" applyBorder="1" applyAlignment="1">
      <alignment horizontal="right" wrapText="1"/>
    </xf>
    <xf numFmtId="167" fontId="31" fillId="0" borderId="0" xfId="0" applyNumberFormat="1" applyFont="1" applyAlignment="1">
      <alignment horizontal="right"/>
    </xf>
    <xf numFmtId="167" fontId="34" fillId="5" borderId="14" xfId="0" applyNumberFormat="1" applyFont="1" applyFill="1" applyBorder="1" applyAlignment="1">
      <alignment horizontal="right"/>
    </xf>
    <xf numFmtId="167" fontId="19" fillId="0" borderId="14" xfId="0" applyNumberFormat="1" applyFont="1" applyFill="1" applyBorder="1" applyAlignment="1">
      <alignment horizontal="right"/>
    </xf>
    <xf numFmtId="167" fontId="20" fillId="0" borderId="0" xfId="0" applyNumberFormat="1" applyFont="1" applyAlignment="1">
      <alignment horizontal="right"/>
    </xf>
    <xf numFmtId="167" fontId="22" fillId="0" borderId="14" xfId="0" applyNumberFormat="1" applyFont="1" applyFill="1" applyBorder="1" applyAlignment="1">
      <alignment horizontal="right"/>
    </xf>
    <xf numFmtId="167" fontId="23" fillId="0" borderId="0" xfId="0" applyNumberFormat="1" applyFont="1" applyAlignment="1">
      <alignment horizontal="right"/>
    </xf>
    <xf numFmtId="167" fontId="33" fillId="4" borderId="14" xfId="0" applyNumberFormat="1" applyFont="1" applyFill="1" applyBorder="1" applyAlignment="1">
      <alignment horizontal="right"/>
    </xf>
    <xf numFmtId="167" fontId="33" fillId="0" borderId="0" xfId="0" applyNumberFormat="1" applyFont="1" applyFill="1" applyBorder="1" applyAlignment="1">
      <alignment horizontal="right"/>
    </xf>
    <xf numFmtId="167" fontId="32" fillId="4" borderId="14" xfId="0" applyNumberFormat="1" applyFont="1" applyFill="1" applyBorder="1" applyAlignment="1">
      <alignment horizontal="right"/>
    </xf>
    <xf numFmtId="167" fontId="32" fillId="0" borderId="0" xfId="0" applyNumberFormat="1" applyFont="1" applyFill="1" applyBorder="1" applyAlignment="1">
      <alignment horizontal="right"/>
    </xf>
    <xf numFmtId="167" fontId="29" fillId="0" borderId="14" xfId="0" applyNumberFormat="1" applyFont="1" applyFill="1" applyBorder="1" applyAlignment="1">
      <alignment horizontal="right"/>
    </xf>
    <xf numFmtId="167" fontId="25" fillId="0" borderId="0" xfId="0" applyNumberFormat="1" applyFont="1" applyAlignment="1">
      <alignment horizontal="right"/>
    </xf>
    <xf numFmtId="167" fontId="24" fillId="0" borderId="0" xfId="0" applyNumberFormat="1" applyFont="1" applyAlignment="1">
      <alignment horizontal="right"/>
    </xf>
    <xf numFmtId="167" fontId="23" fillId="0" borderId="0" xfId="0" applyNumberFormat="1" applyFont="1" applyFill="1" applyBorder="1" applyAlignment="1">
      <alignment horizontal="right"/>
    </xf>
    <xf numFmtId="167" fontId="22" fillId="0" borderId="0" xfId="0" applyNumberFormat="1" applyFont="1" applyFill="1" applyBorder="1" applyAlignment="1">
      <alignment horizontal="right"/>
    </xf>
    <xf numFmtId="167" fontId="21" fillId="0" borderId="0" xfId="0" applyNumberFormat="1" applyFont="1" applyAlignment="1">
      <alignment horizontal="right"/>
    </xf>
    <xf numFmtId="167" fontId="30" fillId="5" borderId="18" xfId="0" applyNumberFormat="1" applyFont="1" applyFill="1" applyBorder="1" applyAlignment="1">
      <alignment horizontal="right" wrapText="1"/>
    </xf>
    <xf numFmtId="0" fontId="12" fillId="0" borderId="0" xfId="0" applyFont="1" applyAlignment="1">
      <alignment horizontal="right"/>
    </xf>
    <xf numFmtId="0" fontId="12" fillId="8" borderId="27" xfId="0" applyFont="1" applyFill="1" applyBorder="1" applyAlignment="1">
      <alignment horizontal="right"/>
    </xf>
    <xf numFmtId="0" fontId="12" fillId="0" borderId="13" xfId="0" applyFont="1" applyFill="1" applyBorder="1" applyAlignment="1">
      <alignment horizontal="right"/>
    </xf>
    <xf numFmtId="0" fontId="35" fillId="4" borderId="13" xfId="0" applyFont="1" applyFill="1" applyBorder="1" applyAlignment="1">
      <alignment horizontal="right"/>
    </xf>
    <xf numFmtId="0" fontId="12" fillId="0" borderId="0" xfId="39" applyFont="1" applyAlignment="1">
      <alignment horizontal="right"/>
    </xf>
    <xf numFmtId="0" fontId="12" fillId="4" borderId="13" xfId="0" applyFont="1" applyFill="1" applyBorder="1" applyAlignment="1">
      <alignment horizontal="right"/>
    </xf>
    <xf numFmtId="0" fontId="35" fillId="0" borderId="0" xfId="0" applyFont="1" applyAlignment="1">
      <alignment horizontal="right"/>
    </xf>
    <xf numFmtId="0" fontId="35" fillId="0" borderId="0" xfId="0" applyFont="1" applyFill="1" applyBorder="1" applyAlignment="1">
      <alignment horizontal="right"/>
    </xf>
    <xf numFmtId="0" fontId="35" fillId="4" borderId="16" xfId="0" applyFont="1" applyFill="1" applyBorder="1" applyAlignment="1">
      <alignment horizontal="right"/>
    </xf>
    <xf numFmtId="0" fontId="12" fillId="8" borderId="13" xfId="0" applyFont="1" applyFill="1" applyBorder="1" applyAlignment="1">
      <alignment horizontal="right"/>
    </xf>
    <xf numFmtId="0" fontId="35" fillId="8" borderId="13" xfId="0" applyFont="1" applyFill="1" applyBorder="1" applyAlignment="1">
      <alignment horizontal="right"/>
    </xf>
    <xf numFmtId="173" fontId="12" fillId="0" borderId="0" xfId="0" applyNumberFormat="1" applyFont="1" applyAlignment="1">
      <alignment horizontal="right"/>
    </xf>
    <xf numFmtId="1" fontId="12" fillId="0" borderId="0" xfId="0" applyNumberFormat="1" applyFont="1" applyAlignment="1">
      <alignment horizontal="right" wrapText="1"/>
    </xf>
    <xf numFmtId="0" fontId="12" fillId="0" borderId="0" xfId="23" applyFont="1" applyAlignment="1">
      <alignment horizontal="right"/>
    </xf>
    <xf numFmtId="2" fontId="12" fillId="0" borderId="0" xfId="33" applyNumberFormat="1" applyFont="1" applyAlignment="1">
      <alignment horizontal="right" wrapText="1"/>
    </xf>
    <xf numFmtId="2" fontId="12" fillId="0" borderId="0" xfId="35" applyNumberFormat="1" applyFont="1" applyAlignment="1">
      <alignment horizontal="right"/>
    </xf>
    <xf numFmtId="2" fontId="35" fillId="0" borderId="0" xfId="0" applyNumberFormat="1" applyFont="1" applyAlignment="1">
      <alignment horizontal="right"/>
    </xf>
    <xf numFmtId="2" fontId="12" fillId="0" borderId="0" xfId="36" applyNumberFormat="1" applyFont="1" applyAlignment="1">
      <alignment horizontal="right"/>
    </xf>
    <xf numFmtId="2" fontId="12" fillId="8" borderId="27" xfId="0" applyNumberFormat="1" applyFont="1" applyFill="1" applyBorder="1" applyAlignment="1">
      <alignment horizontal="right"/>
    </xf>
    <xf numFmtId="2" fontId="12" fillId="0" borderId="13" xfId="0" applyNumberFormat="1" applyFont="1" applyFill="1" applyBorder="1" applyAlignment="1">
      <alignment horizontal="right"/>
    </xf>
    <xf numFmtId="2" fontId="35" fillId="4" borderId="13" xfId="0" applyNumberFormat="1" applyFont="1" applyFill="1" applyBorder="1" applyAlignment="1">
      <alignment horizontal="right"/>
    </xf>
    <xf numFmtId="2" fontId="12" fillId="4" borderId="13" xfId="0" applyNumberFormat="1" applyFont="1" applyFill="1" applyBorder="1" applyAlignment="1">
      <alignment horizontal="right"/>
    </xf>
    <xf numFmtId="2" fontId="35" fillId="0" borderId="0" xfId="0" applyNumberFormat="1" applyFont="1" applyFill="1" applyBorder="1" applyAlignment="1">
      <alignment horizontal="right"/>
    </xf>
    <xf numFmtId="2" fontId="35" fillId="4" borderId="16" xfId="0" applyNumberFormat="1" applyFont="1" applyFill="1" applyBorder="1" applyAlignment="1">
      <alignment horizontal="right"/>
    </xf>
    <xf numFmtId="2" fontId="12" fillId="8" borderId="13" xfId="0" applyNumberFormat="1" applyFont="1" applyFill="1" applyBorder="1" applyAlignment="1">
      <alignment horizontal="right"/>
    </xf>
    <xf numFmtId="0" fontId="35" fillId="0" borderId="29" xfId="0" applyFont="1" applyFill="1" applyBorder="1" applyAlignment="1">
      <alignment horizontal="right" wrapText="1"/>
    </xf>
    <xf numFmtId="0" fontId="35" fillId="0" borderId="11" xfId="0" applyFont="1" applyFill="1" applyBorder="1" applyAlignment="1">
      <alignment horizontal="right"/>
    </xf>
    <xf numFmtId="0" fontId="12" fillId="5" borderId="13" xfId="0" applyFont="1" applyFill="1" applyBorder="1" applyAlignment="1">
      <alignment horizontal="right"/>
    </xf>
    <xf numFmtId="2" fontId="12" fillId="0" borderId="0" xfId="39" applyNumberFormat="1" applyFont="1" applyAlignment="1">
      <alignment horizontal="right" wrapText="1"/>
    </xf>
    <xf numFmtId="0" fontId="12" fillId="0" borderId="0" xfId="39" applyFont="1" applyAlignment="1">
      <alignment horizontal="right" wrapText="1"/>
    </xf>
    <xf numFmtId="2" fontId="35" fillId="0" borderId="29" xfId="0" applyNumberFormat="1" applyFont="1" applyFill="1" applyBorder="1" applyAlignment="1">
      <alignment horizontal="right" wrapText="1"/>
    </xf>
    <xf numFmtId="2" fontId="35" fillId="0" borderId="11" xfId="0" applyNumberFormat="1" applyFont="1" applyFill="1" applyBorder="1" applyAlignment="1">
      <alignment horizontal="right"/>
    </xf>
    <xf numFmtId="2" fontId="12" fillId="5" borderId="13" xfId="0" applyNumberFormat="1" applyFont="1" applyFill="1" applyBorder="1" applyAlignment="1">
      <alignment horizontal="right"/>
    </xf>
    <xf numFmtId="0" fontId="37" fillId="0" borderId="0" xfId="0" applyFont="1" applyAlignment="1" applyProtection="1">
      <alignment horizontal="right"/>
      <protection locked="0"/>
    </xf>
    <xf numFmtId="0" fontId="12" fillId="0" borderId="0" xfId="0" applyFont="1" applyAlignment="1" applyProtection="1">
      <alignment horizontal="right"/>
      <protection locked="0"/>
    </xf>
    <xf numFmtId="0" fontId="12" fillId="0" borderId="0" xfId="8" applyAlignment="1" applyProtection="1">
      <alignment horizontal="right"/>
      <protection locked="0"/>
    </xf>
    <xf numFmtId="0" fontId="35" fillId="4" borderId="13" xfId="13" applyNumberFormat="1" applyFont="1" applyFill="1" applyBorder="1" applyAlignment="1" applyProtection="1">
      <alignment horizontal="right" wrapText="1"/>
      <protection locked="0"/>
    </xf>
    <xf numFmtId="1" fontId="12" fillId="0" borderId="13" xfId="4" applyNumberFormat="1" applyBorder="1" applyAlignment="1" applyProtection="1">
      <alignment horizontal="right" wrapText="1"/>
      <protection locked="0"/>
    </xf>
    <xf numFmtId="4" fontId="37" fillId="0" borderId="0" xfId="0" applyNumberFormat="1" applyFont="1" applyAlignment="1" applyProtection="1">
      <alignment horizontal="right"/>
      <protection locked="0"/>
    </xf>
    <xf numFmtId="1" fontId="12" fillId="0" borderId="0" xfId="4" applyNumberFormat="1" applyAlignment="1" applyProtection="1">
      <alignment horizontal="right" wrapText="1"/>
      <protection locked="0"/>
    </xf>
    <xf numFmtId="4" fontId="12" fillId="0" borderId="0" xfId="0" applyNumberFormat="1" applyFont="1" applyAlignment="1" applyProtection="1">
      <alignment horizontal="right" wrapText="1"/>
      <protection locked="0"/>
    </xf>
    <xf numFmtId="1" fontId="12" fillId="0" borderId="0" xfId="5" applyNumberFormat="1" applyAlignment="1" applyProtection="1">
      <alignment horizontal="right"/>
      <protection locked="0"/>
    </xf>
    <xf numFmtId="2" fontId="12" fillId="0" borderId="0" xfId="5" applyNumberFormat="1" applyAlignment="1" applyProtection="1">
      <alignment horizontal="right"/>
      <protection locked="0"/>
    </xf>
    <xf numFmtId="2" fontId="12" fillId="0" borderId="0" xfId="6" applyNumberFormat="1" applyFont="1" applyAlignment="1" applyProtection="1">
      <alignment horizontal="right"/>
      <protection locked="0"/>
    </xf>
    <xf numFmtId="2" fontId="12" fillId="0" borderId="0" xfId="10" applyNumberFormat="1" applyFont="1" applyAlignment="1" applyProtection="1">
      <alignment horizontal="right" wrapText="1"/>
      <protection locked="0"/>
    </xf>
    <xf numFmtId="2" fontId="12" fillId="0" borderId="0" xfId="12" applyNumberFormat="1" applyAlignment="1" applyProtection="1">
      <alignment horizontal="right" wrapText="1"/>
      <protection locked="0"/>
    </xf>
    <xf numFmtId="2" fontId="12" fillId="0" borderId="0" xfId="8" applyNumberFormat="1" applyAlignment="1" applyProtection="1">
      <alignment horizontal="right"/>
      <protection locked="0"/>
    </xf>
    <xf numFmtId="1" fontId="12" fillId="0" borderId="0" xfId="14" applyNumberFormat="1" applyFont="1" applyAlignment="1" applyProtection="1">
      <alignment horizontal="right" wrapText="1"/>
      <protection locked="0"/>
    </xf>
    <xf numFmtId="4" fontId="12" fillId="0" borderId="0" xfId="14" applyNumberFormat="1" applyFont="1" applyAlignment="1" applyProtection="1">
      <alignment horizontal="right" wrapText="1"/>
      <protection locked="0"/>
    </xf>
    <xf numFmtId="168" fontId="37" fillId="0" borderId="0" xfId="0" applyNumberFormat="1" applyFont="1" applyAlignment="1" applyProtection="1">
      <alignment horizontal="right" wrapText="1"/>
      <protection locked="0"/>
    </xf>
    <xf numFmtId="2" fontId="43" fillId="0" borderId="0" xfId="6" applyNumberFormat="1" applyAlignment="1" applyProtection="1">
      <alignment horizontal="right" wrapText="1"/>
      <protection locked="0"/>
    </xf>
    <xf numFmtId="2" fontId="45" fillId="0" borderId="0" xfId="6" applyNumberFormat="1" applyFont="1" applyAlignment="1" applyProtection="1">
      <alignment horizontal="right" wrapText="1"/>
      <protection locked="0"/>
    </xf>
    <xf numFmtId="2" fontId="34" fillId="5" borderId="13" xfId="0" applyNumberFormat="1" applyFont="1" applyFill="1" applyBorder="1" applyAlignment="1" applyProtection="1">
      <alignment horizontal="right"/>
      <protection locked="0"/>
    </xf>
    <xf numFmtId="2" fontId="31" fillId="0" borderId="0" xfId="0" applyNumberFormat="1" applyFont="1" applyAlignment="1" applyProtection="1">
      <alignment horizontal="right"/>
      <protection locked="0"/>
    </xf>
    <xf numFmtId="2" fontId="35" fillId="4" borderId="13" xfId="13" applyNumberFormat="1" applyFont="1" applyFill="1" applyBorder="1" applyAlignment="1" applyProtection="1">
      <alignment horizontal="right" wrapText="1"/>
      <protection locked="0"/>
    </xf>
    <xf numFmtId="2" fontId="35" fillId="5" borderId="13" xfId="0" applyNumberFormat="1" applyFont="1" applyFill="1" applyBorder="1" applyAlignment="1" applyProtection="1">
      <alignment horizontal="right" wrapText="1"/>
      <protection locked="0"/>
    </xf>
    <xf numFmtId="0" fontId="30" fillId="0" borderId="13" xfId="0" applyFont="1" applyFill="1" applyBorder="1" applyAlignment="1" applyProtection="1">
      <alignment horizontal="right"/>
      <protection locked="0"/>
    </xf>
    <xf numFmtId="0" fontId="19" fillId="0" borderId="0" xfId="0" applyFont="1" applyFill="1" applyBorder="1" applyAlignment="1" applyProtection="1">
      <alignment horizontal="right"/>
      <protection locked="0"/>
    </xf>
    <xf numFmtId="0" fontId="35" fillId="5" borderId="13" xfId="0" applyFont="1" applyFill="1" applyBorder="1" applyAlignment="1" applyProtection="1">
      <alignment horizontal="right" wrapText="1"/>
      <protection locked="0"/>
    </xf>
    <xf numFmtId="49" fontId="35" fillId="0" borderId="0" xfId="0" applyNumberFormat="1" applyFont="1" applyAlignment="1" applyProtection="1">
      <alignment horizontal="right" wrapText="1"/>
      <protection locked="0"/>
    </xf>
    <xf numFmtId="0" fontId="35" fillId="0" borderId="0" xfId="0" applyNumberFormat="1" applyFont="1" applyAlignment="1" applyProtection="1">
      <alignment horizontal="right" wrapText="1"/>
      <protection locked="0"/>
    </xf>
    <xf numFmtId="2" fontId="12" fillId="0" borderId="0" xfId="22" applyNumberFormat="1" applyAlignment="1" applyProtection="1">
      <alignment horizontal="right"/>
      <protection locked="0"/>
    </xf>
    <xf numFmtId="2" fontId="12" fillId="0" borderId="0" xfId="8" applyNumberFormat="1" applyAlignment="1" applyProtection="1">
      <alignment horizontal="right" wrapText="1"/>
      <protection locked="0"/>
    </xf>
    <xf numFmtId="1" fontId="24" fillId="0" borderId="0" xfId="0" applyNumberFormat="1" applyFont="1" applyAlignment="1" applyProtection="1">
      <alignment horizontal="right" wrapText="1"/>
      <protection locked="0"/>
    </xf>
    <xf numFmtId="2" fontId="30" fillId="0" borderId="13" xfId="0" applyNumberFormat="1" applyFont="1" applyFill="1" applyBorder="1" applyAlignment="1" applyProtection="1">
      <alignment horizontal="right"/>
      <protection locked="0"/>
    </xf>
    <xf numFmtId="2" fontId="19" fillId="0" borderId="0" xfId="0" applyNumberFormat="1" applyFont="1" applyFill="1" applyBorder="1" applyAlignment="1" applyProtection="1">
      <alignment horizontal="right"/>
      <protection locked="0"/>
    </xf>
    <xf numFmtId="2" fontId="35" fillId="0" borderId="0" xfId="0" applyNumberFormat="1" applyFont="1" applyAlignment="1" applyProtection="1">
      <alignment horizontal="right" wrapText="1"/>
      <protection locked="0"/>
    </xf>
    <xf numFmtId="0" fontId="37" fillId="0" borderId="0" xfId="0" applyFont="1" applyAlignment="1">
      <alignment horizontal="right"/>
    </xf>
    <xf numFmtId="0" fontId="38" fillId="0" borderId="0" xfId="0" applyFont="1" applyAlignment="1">
      <alignment horizontal="right"/>
    </xf>
    <xf numFmtId="0" fontId="37" fillId="0" borderId="0" xfId="0" applyFont="1" applyBorder="1" applyAlignment="1">
      <alignment horizontal="right"/>
    </xf>
    <xf numFmtId="4" fontId="35" fillId="0" borderId="0" xfId="26" applyNumberFormat="1" applyFont="1" applyAlignment="1">
      <alignment horizontal="right"/>
    </xf>
    <xf numFmtId="0" fontId="35" fillId="6" borderId="21" xfId="26" applyFont="1" applyFill="1" applyBorder="1" applyAlignment="1">
      <alignment horizontal="right" wrapText="1"/>
    </xf>
    <xf numFmtId="0" fontId="12" fillId="0" borderId="9" xfId="28" applyFont="1" applyBorder="1" applyAlignment="1">
      <alignment horizontal="right" wrapText="1"/>
    </xf>
    <xf numFmtId="1" fontId="12" fillId="0" borderId="9" xfId="0" applyNumberFormat="1" applyFont="1" applyBorder="1" applyAlignment="1">
      <alignment horizontal="right" wrapText="1"/>
    </xf>
    <xf numFmtId="0" fontId="12" fillId="0" borderId="9" xfId="26" applyFont="1" applyBorder="1" applyAlignment="1">
      <alignment horizontal="right" wrapText="1"/>
    </xf>
    <xf numFmtId="0" fontId="12" fillId="0" borderId="19" xfId="28" applyFont="1" applyBorder="1" applyAlignment="1">
      <alignment horizontal="right" wrapText="1"/>
    </xf>
    <xf numFmtId="0" fontId="35" fillId="4" borderId="13" xfId="28" applyFont="1" applyFill="1" applyBorder="1" applyAlignment="1">
      <alignment horizontal="right" wrapText="1"/>
    </xf>
    <xf numFmtId="0" fontId="12" fillId="0" borderId="0" xfId="26" applyFont="1" applyAlignment="1">
      <alignment horizontal="right" wrapText="1"/>
    </xf>
    <xf numFmtId="0" fontId="35" fillId="6" borderId="21" xfId="27" applyFont="1" applyFill="1" applyBorder="1" applyAlignment="1">
      <alignment horizontal="right" wrapText="1"/>
    </xf>
    <xf numFmtId="0" fontId="12" fillId="0" borderId="9" xfId="27" applyFont="1" applyBorder="1" applyAlignment="1">
      <alignment horizontal="right" wrapText="1"/>
    </xf>
    <xf numFmtId="0" fontId="12" fillId="0" borderId="9" xfId="30" applyFont="1" applyBorder="1" applyAlignment="1">
      <alignment horizontal="right" wrapText="1"/>
    </xf>
    <xf numFmtId="0" fontId="12" fillId="0" borderId="19" xfId="27" applyFont="1" applyBorder="1" applyAlignment="1">
      <alignment horizontal="right" wrapText="1"/>
    </xf>
    <xf numFmtId="0" fontId="35" fillId="4" borderId="23" xfId="14" applyFont="1" applyFill="1" applyBorder="1" applyAlignment="1">
      <alignment horizontal="right" wrapText="1"/>
    </xf>
    <xf numFmtId="0" fontId="35" fillId="0" borderId="0" xfId="14" applyFont="1" applyFill="1" applyBorder="1" applyAlignment="1">
      <alignment horizontal="right" wrapText="1"/>
    </xf>
    <xf numFmtId="0" fontId="12" fillId="0" borderId="0" xfId="26" applyFont="1" applyAlignment="1">
      <alignment horizontal="right"/>
    </xf>
    <xf numFmtId="0" fontId="35" fillId="6" borderId="21" xfId="14" applyFont="1" applyFill="1" applyBorder="1" applyAlignment="1">
      <alignment horizontal="right" wrapText="1"/>
    </xf>
    <xf numFmtId="0" fontId="12" fillId="0" borderId="9" xfId="14" applyFont="1" applyBorder="1" applyAlignment="1">
      <alignment horizontal="right" wrapText="1"/>
    </xf>
    <xf numFmtId="0" fontId="12" fillId="0" borderId="19" xfId="14" applyFont="1" applyBorder="1" applyAlignment="1">
      <alignment horizontal="right" wrapText="1"/>
    </xf>
    <xf numFmtId="0" fontId="35" fillId="5" borderId="13" xfId="14" applyFont="1" applyFill="1" applyBorder="1" applyAlignment="1">
      <alignment horizontal="right" wrapText="1"/>
    </xf>
    <xf numFmtId="169" fontId="35" fillId="0" borderId="0" xfId="27" applyNumberFormat="1" applyFont="1" applyBorder="1" applyAlignment="1">
      <alignment horizontal="right" wrapText="1"/>
    </xf>
    <xf numFmtId="169" fontId="35" fillId="0" borderId="11" xfId="27" applyNumberFormat="1" applyFont="1" applyBorder="1" applyAlignment="1">
      <alignment horizontal="right" wrapText="1"/>
    </xf>
    <xf numFmtId="4" fontId="35" fillId="5" borderId="16" xfId="26" applyNumberFormat="1" applyFont="1" applyFill="1" applyBorder="1" applyAlignment="1">
      <alignment horizontal="right"/>
    </xf>
    <xf numFmtId="0" fontId="35" fillId="6" borderId="21" xfId="26" applyFont="1" applyFill="1" applyBorder="1" applyAlignment="1" applyProtection="1">
      <alignment horizontal="right" wrapText="1"/>
      <protection locked="0"/>
    </xf>
    <xf numFmtId="0" fontId="12" fillId="0" borderId="9" xfId="28" applyFont="1" applyBorder="1" applyAlignment="1" applyProtection="1">
      <alignment horizontal="right"/>
      <protection locked="0"/>
    </xf>
    <xf numFmtId="0" fontId="12" fillId="0" borderId="9" xfId="28" applyFont="1" applyBorder="1" applyAlignment="1" applyProtection="1">
      <alignment horizontal="right" wrapText="1"/>
      <protection locked="0"/>
    </xf>
    <xf numFmtId="0" fontId="12" fillId="0" borderId="9" xfId="0" applyFont="1" applyBorder="1" applyAlignment="1">
      <alignment horizontal="right" wrapText="1"/>
    </xf>
    <xf numFmtId="0" fontId="12" fillId="0" borderId="9" xfId="26" applyFont="1" applyBorder="1" applyAlignment="1">
      <alignment horizontal="right"/>
    </xf>
    <xf numFmtId="0" fontId="12" fillId="0" borderId="9" xfId="23" applyFont="1" applyBorder="1" applyAlignment="1" applyProtection="1">
      <alignment horizontal="right" wrapText="1"/>
      <protection locked="0"/>
    </xf>
    <xf numFmtId="0" fontId="12" fillId="0" borderId="19" xfId="28" applyFont="1" applyBorder="1" applyAlignment="1" applyProtection="1">
      <alignment horizontal="right" wrapText="1"/>
      <protection locked="0"/>
    </xf>
    <xf numFmtId="0" fontId="35" fillId="4" borderId="24" xfId="28" applyFont="1" applyFill="1" applyBorder="1" applyAlignment="1">
      <alignment horizontal="right" wrapText="1"/>
    </xf>
    <xf numFmtId="0" fontId="12" fillId="0" borderId="0" xfId="26" applyFont="1" applyAlignment="1" applyProtection="1">
      <alignment horizontal="right" wrapText="1"/>
      <protection locked="0"/>
    </xf>
    <xf numFmtId="170" fontId="35" fillId="6" borderId="21" xfId="27" applyNumberFormat="1" applyFont="1" applyFill="1" applyBorder="1" applyAlignment="1" applyProtection="1">
      <alignment horizontal="right" wrapText="1"/>
      <protection locked="0"/>
    </xf>
    <xf numFmtId="1" fontId="12" fillId="0" borderId="9" xfId="27" applyNumberFormat="1" applyFont="1" applyBorder="1" applyAlignment="1">
      <alignment horizontal="right" wrapText="1"/>
    </xf>
    <xf numFmtId="0" fontId="12" fillId="0" borderId="9" xfId="27" applyFont="1" applyBorder="1" applyAlignment="1" applyProtection="1">
      <alignment horizontal="right" wrapText="1"/>
      <protection locked="0"/>
    </xf>
    <xf numFmtId="0" fontId="12" fillId="0" borderId="19" xfId="27" applyFont="1" applyBorder="1" applyAlignment="1" applyProtection="1">
      <alignment horizontal="right" wrapText="1"/>
      <protection locked="0"/>
    </xf>
    <xf numFmtId="0" fontId="35" fillId="4" borderId="23" xfId="14" applyFont="1" applyFill="1" applyBorder="1" applyAlignment="1" applyProtection="1">
      <alignment horizontal="right" wrapText="1"/>
      <protection locked="0"/>
    </xf>
    <xf numFmtId="0" fontId="35" fillId="0" borderId="0" xfId="14" applyFont="1" applyFill="1" applyBorder="1" applyAlignment="1" applyProtection="1">
      <alignment horizontal="right" wrapText="1"/>
      <protection locked="0"/>
    </xf>
    <xf numFmtId="0" fontId="12" fillId="0" borderId="0" xfId="26" applyFont="1" applyAlignment="1" applyProtection="1">
      <alignment horizontal="right"/>
      <protection locked="0"/>
    </xf>
    <xf numFmtId="0" fontId="35" fillId="6" borderId="21" xfId="14" applyFont="1" applyFill="1" applyBorder="1" applyAlignment="1" applyProtection="1">
      <alignment horizontal="right" wrapText="1"/>
      <protection locked="0"/>
    </xf>
    <xf numFmtId="0" fontId="12" fillId="0" borderId="9" xfId="14" applyFont="1" applyBorder="1" applyAlignment="1" applyProtection="1">
      <alignment horizontal="right"/>
      <protection locked="0"/>
    </xf>
    <xf numFmtId="0" fontId="12" fillId="0" borderId="9" xfId="14" applyFont="1" applyBorder="1" applyAlignment="1" applyProtection="1">
      <alignment horizontal="right" wrapText="1"/>
      <protection locked="0"/>
    </xf>
    <xf numFmtId="0" fontId="12" fillId="0" borderId="19" xfId="14" applyFont="1" applyBorder="1" applyAlignment="1" applyProtection="1">
      <alignment horizontal="right" wrapText="1"/>
      <protection locked="0"/>
    </xf>
    <xf numFmtId="2" fontId="34" fillId="0" borderId="0" xfId="0" applyNumberFormat="1" applyFont="1" applyFill="1" applyBorder="1" applyAlignment="1" applyProtection="1">
      <alignment horizontal="right"/>
      <protection locked="0"/>
    </xf>
    <xf numFmtId="0" fontId="12" fillId="0" borderId="0" xfId="23" applyFont="1" applyAlignment="1">
      <alignment horizontal="right" wrapText="1"/>
    </xf>
    <xf numFmtId="4" fontId="35" fillId="6" borderId="21" xfId="26" applyNumberFormat="1" applyFont="1" applyFill="1" applyBorder="1" applyAlignment="1" applyProtection="1">
      <alignment horizontal="right" wrapText="1"/>
      <protection locked="0"/>
    </xf>
    <xf numFmtId="0" fontId="35" fillId="4" borderId="25" xfId="28" applyFont="1" applyFill="1" applyBorder="1" applyAlignment="1">
      <alignment horizontal="right" wrapText="1"/>
    </xf>
    <xf numFmtId="4" fontId="12" fillId="0" borderId="0" xfId="26" applyNumberFormat="1" applyFont="1" applyAlignment="1" applyProtection="1">
      <alignment horizontal="right" wrapText="1"/>
      <protection locked="0"/>
    </xf>
    <xf numFmtId="4" fontId="35" fillId="6" borderId="21" xfId="27" applyNumberFormat="1" applyFont="1" applyFill="1" applyBorder="1" applyAlignment="1" applyProtection="1">
      <alignment horizontal="right" wrapText="1"/>
      <protection locked="0"/>
    </xf>
    <xf numFmtId="0" fontId="35" fillId="0" borderId="0" xfId="28" applyFont="1" applyFill="1" applyBorder="1" applyAlignment="1">
      <alignment horizontal="right" wrapText="1"/>
    </xf>
    <xf numFmtId="4" fontId="12" fillId="0" borderId="0" xfId="26" applyNumberFormat="1" applyFont="1" applyAlignment="1" applyProtection="1">
      <alignment horizontal="right"/>
      <protection locked="0"/>
    </xf>
    <xf numFmtId="4" fontId="35" fillId="6" borderId="21" xfId="14" applyNumberFormat="1" applyFont="1" applyFill="1" applyBorder="1" applyAlignment="1" applyProtection="1">
      <alignment horizontal="right" wrapText="1"/>
      <protection locked="0"/>
    </xf>
    <xf numFmtId="4" fontId="35" fillId="4" borderId="23" xfId="14" applyNumberFormat="1" applyFont="1" applyFill="1" applyBorder="1" applyAlignment="1" applyProtection="1">
      <alignment horizontal="right" wrapText="1"/>
      <protection locked="0"/>
    </xf>
    <xf numFmtId="169" fontId="35" fillId="5" borderId="16" xfId="27" applyNumberFormat="1" applyFont="1" applyFill="1" applyBorder="1" applyAlignment="1">
      <alignment horizontal="right" wrapText="1"/>
    </xf>
    <xf numFmtId="0" fontId="35" fillId="6" borderId="21" xfId="26" applyFont="1" applyFill="1" applyBorder="1" applyAlignment="1">
      <alignment horizontal="center" wrapText="1"/>
    </xf>
    <xf numFmtId="0" fontId="12" fillId="0" borderId="9" xfId="28" applyFont="1" applyBorder="1" applyAlignment="1">
      <alignment horizontal="center" wrapText="1"/>
    </xf>
    <xf numFmtId="1" fontId="12" fillId="0" borderId="9" xfId="0" applyNumberFormat="1" applyFont="1" applyBorder="1" applyAlignment="1">
      <alignment horizontal="center" wrapText="1"/>
    </xf>
    <xf numFmtId="0" fontId="12" fillId="0" borderId="19" xfId="28" applyFont="1" applyBorder="1" applyAlignment="1">
      <alignment horizontal="center" wrapText="1"/>
    </xf>
    <xf numFmtId="0" fontId="12" fillId="0" borderId="0" xfId="26" applyFont="1" applyAlignment="1">
      <alignment horizontal="center" wrapText="1"/>
    </xf>
    <xf numFmtId="0" fontId="35" fillId="6" borderId="21" xfId="27" applyFont="1" applyFill="1" applyBorder="1" applyAlignment="1">
      <alignment horizontal="center" wrapText="1"/>
    </xf>
    <xf numFmtId="0" fontId="12" fillId="0" borderId="9" xfId="27" applyFont="1" applyBorder="1" applyAlignment="1">
      <alignment horizontal="center" wrapText="1"/>
    </xf>
    <xf numFmtId="0" fontId="12" fillId="0" borderId="9" xfId="30" applyFont="1" applyBorder="1" applyAlignment="1">
      <alignment horizontal="center" wrapText="1"/>
    </xf>
    <xf numFmtId="0" fontId="35" fillId="4" borderId="23" xfId="14" applyFont="1" applyFill="1" applyBorder="1" applyAlignment="1">
      <alignment horizontal="center" wrapText="1"/>
    </xf>
    <xf numFmtId="0" fontId="35" fillId="0" borderId="0" xfId="14" applyFont="1" applyFill="1" applyBorder="1" applyAlignment="1">
      <alignment horizontal="center" wrapText="1"/>
    </xf>
    <xf numFmtId="0" fontId="12" fillId="0" borderId="0" xfId="26" applyFont="1" applyAlignment="1">
      <alignment horizontal="center"/>
    </xf>
    <xf numFmtId="0" fontId="35" fillId="6" borderId="21" xfId="14" applyFont="1" applyFill="1" applyBorder="1" applyAlignment="1">
      <alignment horizontal="center" wrapText="1"/>
    </xf>
    <xf numFmtId="0" fontId="12" fillId="0" borderId="9" xfId="14" applyFont="1" applyBorder="1" applyAlignment="1">
      <alignment horizontal="center" wrapText="1"/>
    </xf>
    <xf numFmtId="0" fontId="12" fillId="0" borderId="19" xfId="14" applyFont="1" applyBorder="1" applyAlignment="1">
      <alignment horizontal="center" wrapText="1"/>
    </xf>
    <xf numFmtId="169" fontId="35" fillId="0" borderId="0" xfId="27" applyNumberFormat="1" applyFont="1" applyBorder="1" applyAlignment="1">
      <alignment horizontal="center" wrapText="1"/>
    </xf>
    <xf numFmtId="169" fontId="35" fillId="0" borderId="11" xfId="27" applyNumberFormat="1" applyFont="1" applyBorder="1" applyAlignment="1">
      <alignment horizontal="center" wrapText="1"/>
    </xf>
    <xf numFmtId="0" fontId="35" fillId="0" borderId="0" xfId="27" applyFont="1" applyAlignment="1">
      <alignment horizontal="right" wrapText="1"/>
    </xf>
    <xf numFmtId="0" fontId="12" fillId="0" borderId="9" xfId="29" applyFont="1" applyBorder="1" applyAlignment="1">
      <alignment horizontal="right" wrapText="1"/>
    </xf>
    <xf numFmtId="0" fontId="35" fillId="5" borderId="16" xfId="27" applyFont="1" applyFill="1" applyBorder="1" applyAlignment="1">
      <alignment horizontal="right" wrapText="1"/>
    </xf>
    <xf numFmtId="167" fontId="37" fillId="0" borderId="0" xfId="0" applyNumberFormat="1" applyFont="1" applyAlignment="1">
      <alignment horizontal="right"/>
    </xf>
    <xf numFmtId="167" fontId="37" fillId="5" borderId="14" xfId="0" applyNumberFormat="1" applyFont="1" applyFill="1" applyBorder="1" applyAlignment="1">
      <alignment horizontal="right"/>
    </xf>
    <xf numFmtId="167" fontId="37" fillId="0" borderId="0" xfId="0" applyNumberFormat="1" applyFont="1" applyFill="1" applyAlignment="1">
      <alignment horizontal="right"/>
    </xf>
    <xf numFmtId="167" fontId="12" fillId="0" borderId="0" xfId="23" applyNumberFormat="1" applyFont="1" applyAlignment="1">
      <alignment horizontal="right"/>
    </xf>
    <xf numFmtId="167" fontId="12" fillId="0" borderId="0" xfId="26" applyNumberFormat="1" applyFont="1" applyAlignment="1">
      <alignment horizontal="right"/>
    </xf>
    <xf numFmtId="167" fontId="35" fillId="6" borderId="21" xfId="26" applyNumberFormat="1" applyFont="1" applyFill="1" applyBorder="1" applyAlignment="1">
      <alignment horizontal="right" wrapText="1"/>
    </xf>
    <xf numFmtId="167" fontId="35" fillId="4" borderId="14" xfId="0" applyNumberFormat="1" applyFont="1" applyFill="1" applyBorder="1" applyAlignment="1">
      <alignment horizontal="right" wrapText="1"/>
    </xf>
    <xf numFmtId="167" fontId="12" fillId="0" borderId="0" xfId="26" applyNumberFormat="1" applyFont="1" applyAlignment="1">
      <alignment horizontal="right" wrapText="1"/>
    </xf>
    <xf numFmtId="167" fontId="35" fillId="6" borderId="21" xfId="27" applyNumberFormat="1" applyFont="1" applyFill="1" applyBorder="1" applyAlignment="1">
      <alignment horizontal="right" wrapText="1"/>
    </xf>
    <xf numFmtId="167" fontId="35" fillId="0" borderId="0" xfId="0" applyNumberFormat="1" applyFont="1" applyFill="1" applyBorder="1" applyAlignment="1">
      <alignment horizontal="right" wrapText="1"/>
    </xf>
    <xf numFmtId="167" fontId="35" fillId="6" borderId="21" xfId="30" applyNumberFormat="1" applyFont="1" applyFill="1" applyBorder="1" applyAlignment="1">
      <alignment horizontal="right" wrapText="1"/>
    </xf>
    <xf numFmtId="167" fontId="38" fillId="0" borderId="0" xfId="0" applyNumberFormat="1" applyFont="1" applyAlignment="1">
      <alignment horizontal="right"/>
    </xf>
    <xf numFmtId="167" fontId="35" fillId="5" borderId="14" xfId="14" applyNumberFormat="1" applyFont="1" applyFill="1" applyBorder="1" applyAlignment="1">
      <alignment horizontal="right" wrapText="1"/>
    </xf>
    <xf numFmtId="167" fontId="35" fillId="0" borderId="0" xfId="27" applyNumberFormat="1" applyFont="1" applyBorder="1" applyAlignment="1">
      <alignment horizontal="right" wrapText="1"/>
    </xf>
    <xf numFmtId="167" fontId="35" fillId="0" borderId="11" xfId="27" applyNumberFormat="1" applyFont="1" applyBorder="1" applyAlignment="1">
      <alignment horizontal="right" wrapText="1"/>
    </xf>
    <xf numFmtId="167" fontId="12" fillId="5" borderId="17" xfId="26" applyNumberFormat="1" applyFont="1" applyFill="1" applyBorder="1" applyAlignment="1">
      <alignment horizontal="right"/>
    </xf>
    <xf numFmtId="167" fontId="37" fillId="0" borderId="0" xfId="0" applyNumberFormat="1" applyFont="1" applyBorder="1" applyAlignment="1">
      <alignment horizontal="right"/>
    </xf>
    <xf numFmtId="167" fontId="37" fillId="0" borderId="0" xfId="0" applyNumberFormat="1" applyFont="1" applyAlignment="1" applyProtection="1">
      <alignment horizontal="right"/>
      <protection locked="0"/>
    </xf>
    <xf numFmtId="167" fontId="34" fillId="5" borderId="14" xfId="0" applyNumberFormat="1" applyFont="1" applyFill="1" applyBorder="1" applyAlignment="1" applyProtection="1">
      <alignment horizontal="right"/>
      <protection locked="0"/>
    </xf>
    <xf numFmtId="167" fontId="31" fillId="0" borderId="0" xfId="0" applyNumberFormat="1" applyFont="1" applyAlignment="1" applyProtection="1">
      <alignment horizontal="right"/>
      <protection locked="0"/>
    </xf>
    <xf numFmtId="167" fontId="30" fillId="0" borderId="14" xfId="0" applyNumberFormat="1" applyFont="1" applyFill="1" applyBorder="1" applyAlignment="1" applyProtection="1">
      <alignment horizontal="right"/>
      <protection locked="0"/>
    </xf>
    <xf numFmtId="167" fontId="19" fillId="0" borderId="0" xfId="0" applyNumberFormat="1" applyFont="1" applyFill="1" applyBorder="1" applyAlignment="1" applyProtection="1">
      <alignment horizontal="right"/>
      <protection locked="0"/>
    </xf>
    <xf numFmtId="167" fontId="37" fillId="0" borderId="14" xfId="0" applyNumberFormat="1" applyFont="1" applyBorder="1" applyAlignment="1" applyProtection="1">
      <alignment horizontal="right"/>
      <protection locked="0"/>
    </xf>
    <xf numFmtId="167" fontId="38" fillId="4" borderId="14" xfId="0" applyNumberFormat="1" applyFont="1" applyFill="1" applyBorder="1" applyAlignment="1" applyProtection="1">
      <alignment horizontal="right"/>
      <protection locked="0"/>
    </xf>
    <xf numFmtId="167" fontId="48" fillId="0" borderId="0" xfId="0" applyNumberFormat="1" applyFont="1" applyAlignment="1" applyProtection="1">
      <alignment horizontal="right"/>
      <protection locked="0"/>
    </xf>
    <xf numFmtId="167" fontId="12" fillId="0" borderId="0" xfId="0" applyNumberFormat="1" applyFont="1" applyAlignment="1" applyProtection="1">
      <alignment horizontal="right"/>
      <protection locked="0"/>
    </xf>
    <xf numFmtId="167" fontId="12" fillId="0" borderId="0" xfId="0" applyNumberFormat="1" applyFont="1" applyAlignment="1" applyProtection="1">
      <alignment horizontal="right" wrapText="1"/>
      <protection locked="0"/>
    </xf>
    <xf numFmtId="167" fontId="12" fillId="0" borderId="0" xfId="6" applyNumberFormat="1" applyFont="1" applyAlignment="1" applyProtection="1">
      <alignment horizontal="right" wrapText="1"/>
      <protection locked="0"/>
    </xf>
    <xf numFmtId="167" fontId="45" fillId="0" borderId="0" xfId="6" applyNumberFormat="1" applyFont="1" applyAlignment="1" applyProtection="1">
      <alignment horizontal="right"/>
      <protection locked="0"/>
    </xf>
    <xf numFmtId="167" fontId="12" fillId="0" borderId="0" xfId="8" applyNumberFormat="1" applyAlignment="1" applyProtection="1">
      <alignment horizontal="right"/>
      <protection locked="0"/>
    </xf>
    <xf numFmtId="167" fontId="12" fillId="0" borderId="14" xfId="0" applyNumberFormat="1" applyFont="1" applyBorder="1" applyAlignment="1" applyProtection="1">
      <alignment horizontal="right" wrapText="1"/>
      <protection locked="0"/>
    </xf>
    <xf numFmtId="167" fontId="12" fillId="0" borderId="0" xfId="20" applyNumberFormat="1" applyFont="1" applyAlignment="1" applyProtection="1">
      <alignment horizontal="right" wrapText="1"/>
      <protection locked="0"/>
    </xf>
    <xf numFmtId="167" fontId="37" fillId="0" borderId="0" xfId="0" applyNumberFormat="1" applyFont="1" applyAlignment="1" applyProtection="1">
      <alignment horizontal="right" wrapText="1"/>
      <protection locked="0"/>
    </xf>
    <xf numFmtId="167" fontId="24" fillId="0" borderId="0" xfId="0" applyNumberFormat="1" applyFont="1" applyAlignment="1" applyProtection="1">
      <alignment horizontal="right" wrapText="1"/>
      <protection locked="0"/>
    </xf>
    <xf numFmtId="167" fontId="38" fillId="0" borderId="14" xfId="0" applyNumberFormat="1" applyFont="1" applyBorder="1" applyAlignment="1" applyProtection="1">
      <alignment horizontal="right"/>
      <protection locked="0"/>
    </xf>
    <xf numFmtId="167" fontId="35" fillId="5" borderId="14" xfId="0" applyNumberFormat="1" applyFont="1" applyFill="1" applyBorder="1" applyAlignment="1" applyProtection="1">
      <alignment horizontal="right" wrapText="1"/>
      <protection locked="0"/>
    </xf>
    <xf numFmtId="167" fontId="35" fillId="0" borderId="0" xfId="0" applyNumberFormat="1" applyFont="1" applyAlignment="1" applyProtection="1">
      <alignment horizontal="right" wrapText="1"/>
      <protection locked="0"/>
    </xf>
    <xf numFmtId="167" fontId="12" fillId="0" borderId="0" xfId="0" applyNumberFormat="1" applyFont="1" applyAlignment="1">
      <alignment horizontal="right"/>
    </xf>
    <xf numFmtId="167" fontId="35" fillId="0" borderId="28" xfId="0" applyNumberFormat="1" applyFont="1" applyFill="1" applyBorder="1" applyAlignment="1">
      <alignment horizontal="right" wrapText="1"/>
    </xf>
    <xf numFmtId="167" fontId="12" fillId="8" borderId="27" xfId="0" applyNumberFormat="1" applyFont="1" applyFill="1" applyBorder="1" applyAlignment="1">
      <alignment horizontal="right"/>
    </xf>
    <xf numFmtId="167" fontId="12" fillId="0" borderId="14" xfId="0" applyNumberFormat="1" applyFont="1" applyFill="1" applyBorder="1" applyAlignment="1">
      <alignment horizontal="right"/>
    </xf>
    <xf numFmtId="167" fontId="35" fillId="4" borderId="14" xfId="0" applyNumberFormat="1" applyFont="1" applyFill="1" applyBorder="1" applyAlignment="1">
      <alignment horizontal="right"/>
    </xf>
    <xf numFmtId="167" fontId="12" fillId="0" borderId="0" xfId="39" applyNumberFormat="1" applyFont="1" applyAlignment="1">
      <alignment horizontal="right"/>
    </xf>
    <xf numFmtId="167" fontId="35" fillId="0" borderId="0" xfId="0" applyNumberFormat="1" applyFont="1" applyAlignment="1">
      <alignment horizontal="right"/>
    </xf>
    <xf numFmtId="167" fontId="35" fillId="0" borderId="0" xfId="0" applyNumberFormat="1" applyFont="1" applyFill="1" applyBorder="1" applyAlignment="1">
      <alignment horizontal="right"/>
    </xf>
    <xf numFmtId="167" fontId="35" fillId="0" borderId="11" xfId="0" applyNumberFormat="1" applyFont="1" applyFill="1" applyBorder="1" applyAlignment="1">
      <alignment horizontal="right"/>
    </xf>
    <xf numFmtId="167" fontId="35" fillId="4" borderId="17" xfId="0" applyNumberFormat="1" applyFont="1" applyFill="1" applyBorder="1" applyAlignment="1">
      <alignment horizontal="right"/>
    </xf>
    <xf numFmtId="167" fontId="12" fillId="8" borderId="14" xfId="0" applyNumberFormat="1" applyFont="1" applyFill="1" applyBorder="1" applyAlignment="1">
      <alignment horizontal="right"/>
    </xf>
    <xf numFmtId="167" fontId="12" fillId="0" borderId="0" xfId="37" applyNumberFormat="1" applyFont="1" applyAlignment="1">
      <alignment horizontal="right" wrapText="1"/>
    </xf>
    <xf numFmtId="167" fontId="12" fillId="4" borderId="14" xfId="0" applyNumberFormat="1" applyFont="1" applyFill="1" applyBorder="1" applyAlignment="1">
      <alignment horizontal="right"/>
    </xf>
    <xf numFmtId="167" fontId="35" fillId="8" borderId="14" xfId="0" applyNumberFormat="1" applyFont="1" applyFill="1" applyBorder="1" applyAlignment="1">
      <alignment horizontal="right"/>
    </xf>
    <xf numFmtId="167" fontId="12" fillId="0" borderId="0" xfId="36" applyNumberFormat="1" applyFont="1" applyAlignment="1">
      <alignment horizontal="right"/>
    </xf>
    <xf numFmtId="167" fontId="12" fillId="5" borderId="14" xfId="0" applyNumberFormat="1" applyFont="1" applyFill="1" applyBorder="1" applyAlignment="1">
      <alignment horizontal="right"/>
    </xf>
    <xf numFmtId="0" fontId="37" fillId="7" borderId="9" xfId="0" applyFont="1" applyFill="1" applyBorder="1" applyAlignment="1">
      <alignment horizontal="right" wrapText="1"/>
    </xf>
    <xf numFmtId="0" fontId="37" fillId="0" borderId="9" xfId="0" applyFont="1" applyBorder="1" applyAlignment="1">
      <alignment horizontal="right"/>
    </xf>
    <xf numFmtId="0" fontId="38" fillId="5" borderId="13" xfId="0" applyFont="1" applyFill="1" applyBorder="1" applyAlignment="1">
      <alignment horizontal="right"/>
    </xf>
    <xf numFmtId="2" fontId="37" fillId="7" borderId="9" xfId="0" applyNumberFormat="1" applyFont="1" applyFill="1" applyBorder="1" applyAlignment="1">
      <alignment horizontal="right" wrapText="1"/>
    </xf>
    <xf numFmtId="2" fontId="38" fillId="5" borderId="13" xfId="0" applyNumberFormat="1" applyFont="1" applyFill="1" applyBorder="1" applyAlignment="1">
      <alignment horizontal="right"/>
    </xf>
    <xf numFmtId="167" fontId="34" fillId="5" borderId="13" xfId="0" applyNumberFormat="1" applyFont="1" applyFill="1" applyBorder="1" applyAlignment="1" applyProtection="1">
      <alignment horizontal="right"/>
      <protection locked="0"/>
    </xf>
    <xf numFmtId="167" fontId="37" fillId="7" borderId="9" xfId="0" applyNumberFormat="1" applyFont="1" applyFill="1" applyBorder="1" applyAlignment="1">
      <alignment horizontal="right" wrapText="1"/>
    </xf>
    <xf numFmtId="167" fontId="38" fillId="5" borderId="14" xfId="0" applyNumberFormat="1" applyFont="1" applyFill="1" applyBorder="1" applyAlignment="1">
      <alignment horizontal="right"/>
    </xf>
    <xf numFmtId="167" fontId="9" fillId="0" borderId="0" xfId="0" applyNumberFormat="1" applyFont="1" applyFill="1"/>
    <xf numFmtId="167" fontId="9" fillId="0" borderId="0" xfId="0" applyNumberFormat="1" applyFont="1" applyFill="1" applyAlignment="1"/>
    <xf numFmtId="167" fontId="4" fillId="0" borderId="0" xfId="0" applyNumberFormat="1" applyFont="1" applyFill="1" applyAlignment="1"/>
    <xf numFmtId="167" fontId="4" fillId="12" borderId="0" xfId="0" applyNumberFormat="1" applyFont="1" applyFill="1" applyAlignment="1"/>
    <xf numFmtId="167" fontId="11" fillId="0" borderId="0" xfId="0" applyNumberFormat="1" applyFont="1" applyFill="1" applyAlignment="1"/>
    <xf numFmtId="167" fontId="4" fillId="12" borderId="0" xfId="0" applyNumberFormat="1" applyFont="1" applyFill="1" applyAlignment="1">
      <alignment vertical="top"/>
    </xf>
    <xf numFmtId="167" fontId="4" fillId="2" borderId="11" xfId="0" applyNumberFormat="1" applyFont="1" applyFill="1" applyBorder="1"/>
    <xf numFmtId="167" fontId="4" fillId="2" borderId="2" xfId="0" applyNumberFormat="1" applyFont="1" applyFill="1" applyBorder="1"/>
    <xf numFmtId="167" fontId="4" fillId="2" borderId="10" xfId="0" applyNumberFormat="1" applyFont="1" applyFill="1" applyBorder="1"/>
    <xf numFmtId="167" fontId="5" fillId="0" borderId="0" xfId="0" applyNumberFormat="1" applyFont="1" applyFill="1"/>
    <xf numFmtId="0" fontId="0" fillId="0" borderId="0" xfId="0" applyAlignment="1">
      <alignment horizontal="center"/>
    </xf>
    <xf numFmtId="0" fontId="4" fillId="5" borderId="13" xfId="0" applyFont="1" applyFill="1" applyBorder="1" applyAlignment="1">
      <alignment horizontal="center"/>
    </xf>
    <xf numFmtId="0" fontId="55" fillId="5" borderId="13" xfId="0" applyFont="1" applyFill="1" applyBorder="1" applyAlignment="1">
      <alignment horizontal="center"/>
    </xf>
    <xf numFmtId="0" fontId="13" fillId="0" borderId="13" xfId="0" applyFont="1" applyFill="1" applyBorder="1" applyAlignment="1">
      <alignment horizontal="center"/>
    </xf>
    <xf numFmtId="0" fontId="5" fillId="0" borderId="13" xfId="0" applyFont="1" applyFill="1" applyBorder="1" applyAlignment="1">
      <alignment horizontal="center"/>
    </xf>
    <xf numFmtId="0" fontId="4" fillId="0" borderId="16" xfId="0" applyFont="1" applyFill="1" applyBorder="1" applyAlignment="1">
      <alignment horizontal="center"/>
    </xf>
    <xf numFmtId="0" fontId="9" fillId="0" borderId="13" xfId="0" applyFont="1" applyFill="1" applyBorder="1" applyAlignment="1">
      <alignment horizontal="center"/>
    </xf>
    <xf numFmtId="0" fontId="4" fillId="0" borderId="2" xfId="0" applyFont="1" applyFill="1" applyBorder="1" applyAlignment="1">
      <alignment horizontal="center"/>
    </xf>
    <xf numFmtId="0" fontId="5" fillId="0" borderId="0" xfId="0" applyFont="1" applyFill="1" applyBorder="1" applyAlignment="1">
      <alignment horizontal="center"/>
    </xf>
    <xf numFmtId="0" fontId="4" fillId="0" borderId="11" xfId="0" applyFont="1" applyFill="1" applyBorder="1" applyAlignment="1">
      <alignment horizontal="center"/>
    </xf>
    <xf numFmtId="0" fontId="24" fillId="0" borderId="0" xfId="0" applyFont="1" applyAlignment="1">
      <alignment horizontal="center"/>
    </xf>
    <xf numFmtId="0" fontId="35" fillId="0" borderId="29" xfId="0" applyFont="1" applyFill="1" applyBorder="1" applyAlignment="1">
      <alignment horizontal="center" wrapText="1"/>
    </xf>
    <xf numFmtId="0" fontId="12" fillId="8" borderId="27" xfId="0" applyFont="1" applyFill="1" applyBorder="1" applyAlignment="1">
      <alignment horizontal="center"/>
    </xf>
    <xf numFmtId="0" fontId="35" fillId="0" borderId="11" xfId="0" applyFont="1" applyFill="1" applyBorder="1" applyAlignment="1">
      <alignment horizontal="center"/>
    </xf>
    <xf numFmtId="0" fontId="12" fillId="5" borderId="13" xfId="0" applyFont="1" applyFill="1" applyBorder="1" applyAlignment="1">
      <alignment horizontal="center"/>
    </xf>
    <xf numFmtId="0" fontId="30" fillId="0" borderId="13"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35" fillId="0" borderId="13" xfId="0" applyFont="1" applyBorder="1" applyAlignment="1" applyProtection="1">
      <alignment horizontal="center"/>
      <protection locked="0"/>
    </xf>
    <xf numFmtId="0" fontId="35" fillId="4" borderId="13" xfId="0" applyFont="1" applyFill="1" applyBorder="1" applyAlignment="1" applyProtection="1">
      <alignment horizontal="center"/>
      <protection locked="0"/>
    </xf>
    <xf numFmtId="0" fontId="24" fillId="0" borderId="13" xfId="4" applyFont="1" applyBorder="1" applyAlignment="1" applyProtection="1">
      <alignment horizontal="center" wrapText="1"/>
      <protection locked="0"/>
    </xf>
    <xf numFmtId="0" fontId="24" fillId="0" borderId="0" xfId="4" applyFont="1" applyAlignment="1" applyProtection="1">
      <alignment horizontal="center" wrapText="1"/>
      <protection locked="0"/>
    </xf>
    <xf numFmtId="0" fontId="24" fillId="0" borderId="0" xfId="22" applyFont="1" applyAlignment="1" applyProtection="1">
      <alignment horizontal="center"/>
      <protection locked="0"/>
    </xf>
    <xf numFmtId="0" fontId="12" fillId="0" borderId="0" xfId="23" applyAlignment="1" applyProtection="1">
      <alignment horizontal="center" wrapText="1"/>
      <protection locked="0"/>
    </xf>
    <xf numFmtId="0" fontId="40" fillId="0" borderId="13" xfId="0" applyFont="1" applyBorder="1" applyAlignment="1" applyProtection="1">
      <alignment horizontal="center" wrapText="1"/>
      <protection locked="0"/>
    </xf>
    <xf numFmtId="0" fontId="35" fillId="5" borderId="13" xfId="0" applyFont="1" applyFill="1" applyBorder="1" applyAlignment="1" applyProtection="1">
      <alignment horizontal="center" wrapText="1"/>
      <protection locked="0"/>
    </xf>
    <xf numFmtId="49" fontId="35" fillId="0" borderId="0" xfId="0" applyNumberFormat="1" applyFont="1" applyAlignment="1" applyProtection="1">
      <alignment horizontal="center" wrapText="1"/>
      <protection locked="0"/>
    </xf>
    <xf numFmtId="0" fontId="35" fillId="0" borderId="0" xfId="0" applyNumberFormat="1" applyFont="1" applyAlignment="1" applyProtection="1">
      <alignment horizontal="center" wrapText="1"/>
      <protection locked="0"/>
    </xf>
    <xf numFmtId="4" fontId="35" fillId="0" borderId="0" xfId="26" applyNumberFormat="1" applyFont="1" applyAlignment="1">
      <alignment horizontal="center"/>
    </xf>
    <xf numFmtId="0" fontId="12" fillId="0" borderId="9" xfId="23" applyFont="1" applyBorder="1" applyAlignment="1">
      <alignment horizontal="center" wrapText="1"/>
    </xf>
    <xf numFmtId="0" fontId="12" fillId="0" borderId="9" xfId="26" applyFont="1" applyBorder="1" applyAlignment="1">
      <alignment horizontal="center" wrapText="1"/>
    </xf>
    <xf numFmtId="0" fontId="35" fillId="4" borderId="13" xfId="28" applyFont="1" applyFill="1" applyBorder="1" applyAlignment="1">
      <alignment horizontal="center" wrapText="1"/>
    </xf>
    <xf numFmtId="2" fontId="12" fillId="0" borderId="9" xfId="0" applyNumberFormat="1" applyFont="1" applyBorder="1" applyAlignment="1">
      <alignment horizontal="center" wrapText="1"/>
    </xf>
    <xf numFmtId="0" fontId="12" fillId="0" borderId="19" xfId="27" applyFont="1" applyBorder="1" applyAlignment="1">
      <alignment horizontal="center" wrapText="1"/>
    </xf>
    <xf numFmtId="0" fontId="38" fillId="0" borderId="0" xfId="0" applyFont="1" applyAlignment="1">
      <alignment horizontal="center"/>
    </xf>
    <xf numFmtId="0" fontId="35" fillId="5" borderId="13" xfId="14" applyFont="1" applyFill="1" applyBorder="1" applyAlignment="1">
      <alignment horizontal="center" wrapText="1"/>
    </xf>
    <xf numFmtId="4" fontId="35" fillId="5" borderId="16" xfId="26" applyNumberFormat="1" applyFont="1" applyFill="1" applyBorder="1" applyAlignment="1">
      <alignment horizontal="center"/>
    </xf>
    <xf numFmtId="0" fontId="37" fillId="0" borderId="0" xfId="0" applyFont="1" applyBorder="1" applyAlignment="1">
      <alignment horizontal="center"/>
    </xf>
    <xf numFmtId="0" fontId="37" fillId="7" borderId="9" xfId="0" applyFont="1" applyFill="1" applyBorder="1" applyAlignment="1">
      <alignment horizontal="center" wrapText="1"/>
    </xf>
    <xf numFmtId="0" fontId="38" fillId="5" borderId="13" xfId="0" applyFont="1" applyFill="1" applyBorder="1" applyAlignment="1">
      <alignment horizontal="center"/>
    </xf>
    <xf numFmtId="0" fontId="7" fillId="0" borderId="0" xfId="0" applyNumberFormat="1" applyFont="1" applyFill="1" applyAlignment="1">
      <alignment horizontal="center" wrapText="1"/>
    </xf>
    <xf numFmtId="0" fontId="7" fillId="0" borderId="0" xfId="0" applyFont="1" applyFill="1" applyAlignment="1">
      <alignment horizontal="center" wrapText="1"/>
    </xf>
    <xf numFmtId="0" fontId="17" fillId="0" borderId="0" xfId="0" quotePrefix="1" applyFont="1" applyFill="1" applyAlignment="1">
      <alignment horizontal="center" wrapText="1"/>
    </xf>
    <xf numFmtId="0" fontId="5" fillId="0" borderId="0" xfId="0" applyFont="1" applyFill="1" applyAlignment="1">
      <alignment horizontal="justify"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3" xfId="0" applyNumberFormat="1" applyFont="1" applyBorder="1" applyAlignment="1">
      <alignment horizontal="center" vertical="center" wrapText="1"/>
    </xf>
    <xf numFmtId="0" fontId="5" fillId="0" borderId="4" xfId="0" applyNumberFormat="1" applyFont="1" applyBorder="1" applyAlignment="1">
      <alignment wrapText="1"/>
    </xf>
    <xf numFmtId="0" fontId="5" fillId="0" borderId="5" xfId="0" applyNumberFormat="1" applyFont="1" applyBorder="1" applyAlignment="1">
      <alignment wrapText="1"/>
    </xf>
    <xf numFmtId="0" fontId="5" fillId="0" borderId="6" xfId="0" applyNumberFormat="1" applyFont="1" applyBorder="1" applyAlignment="1">
      <alignment wrapText="1"/>
    </xf>
    <xf numFmtId="0" fontId="5" fillId="0" borderId="7" xfId="0" applyNumberFormat="1" applyFont="1" applyBorder="1" applyAlignment="1">
      <alignment wrapText="1"/>
    </xf>
    <xf numFmtId="0" fontId="5" fillId="0" borderId="8" xfId="0" applyNumberFormat="1" applyFont="1" applyBorder="1" applyAlignment="1">
      <alignment wrapText="1"/>
    </xf>
    <xf numFmtId="0" fontId="14"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Fill="1" applyAlignment="1">
      <alignment horizontal="justify" vertical="top" wrapText="1"/>
    </xf>
    <xf numFmtId="0" fontId="5" fillId="0" borderId="0" xfId="0" applyNumberFormat="1" applyFont="1" applyAlignment="1">
      <alignment horizontal="justify" vertical="top" wrapText="1"/>
    </xf>
    <xf numFmtId="0" fontId="4" fillId="0" borderId="0" xfId="0" applyNumberFormat="1" applyFont="1" applyAlignment="1">
      <alignment horizontal="justify" vertical="top" wrapText="1"/>
    </xf>
    <xf numFmtId="0" fontId="5" fillId="0" borderId="0" xfId="0" applyFont="1" applyFill="1" applyAlignment="1">
      <alignment horizontal="justify" vertical="top"/>
    </xf>
    <xf numFmtId="0" fontId="8" fillId="0" borderId="0" xfId="0" applyNumberFormat="1" applyFont="1" applyAlignment="1">
      <alignment horizontal="justify" vertical="top" wrapText="1"/>
    </xf>
    <xf numFmtId="0" fontId="8" fillId="0" borderId="0" xfId="0" applyFont="1" applyFill="1" applyAlignment="1">
      <alignment horizontal="justify" wrapText="1"/>
    </xf>
    <xf numFmtId="166" fontId="5"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12" fillId="0" borderId="0" xfId="23" applyFont="1" applyAlignment="1">
      <alignment horizontal="left" vertical="top" wrapText="1"/>
    </xf>
    <xf numFmtId="0" fontId="12" fillId="0" borderId="0" xfId="0" applyFont="1" applyAlignment="1">
      <alignment horizontal="left" vertical="top" wrapText="1"/>
    </xf>
    <xf numFmtId="0" fontId="35" fillId="0" borderId="13" xfId="26" applyFont="1" applyFill="1" applyBorder="1" applyAlignment="1">
      <alignment horizontal="left" vertical="top" wrapText="1"/>
    </xf>
    <xf numFmtId="0" fontId="35" fillId="0" borderId="14" xfId="26" applyFont="1" applyFill="1" applyBorder="1" applyAlignment="1">
      <alignment horizontal="left" vertical="top" wrapText="1"/>
    </xf>
    <xf numFmtId="0" fontId="12" fillId="0" borderId="19" xfId="28" applyFont="1" applyBorder="1" applyAlignment="1">
      <alignment horizontal="left" vertical="center" wrapText="1"/>
    </xf>
    <xf numFmtId="0" fontId="12" fillId="0" borderId="21" xfId="28" applyFont="1" applyBorder="1" applyAlignment="1">
      <alignment horizontal="left" vertical="center" wrapText="1"/>
    </xf>
    <xf numFmtId="0" fontId="12" fillId="0" borderId="19" xfId="28" applyFont="1" applyBorder="1" applyAlignment="1">
      <alignment horizontal="left" vertical="top" wrapText="1"/>
    </xf>
    <xf numFmtId="0" fontId="12" fillId="0" borderId="20" xfId="28" applyFont="1" applyBorder="1" applyAlignment="1">
      <alignment horizontal="left" vertical="top" wrapText="1"/>
    </xf>
    <xf numFmtId="0" fontId="12" fillId="0" borderId="21" xfId="28" applyFont="1" applyBorder="1" applyAlignment="1">
      <alignment horizontal="left" vertical="top" wrapText="1"/>
    </xf>
    <xf numFmtId="0" fontId="35" fillId="0" borderId="13" xfId="26" applyFont="1" applyBorder="1" applyAlignment="1">
      <alignment horizontal="left" vertical="top" wrapText="1"/>
    </xf>
    <xf numFmtId="0" fontId="35" fillId="0" borderId="14" xfId="26" applyFont="1" applyBorder="1" applyAlignment="1">
      <alignment horizontal="left" vertical="top" wrapText="1"/>
    </xf>
    <xf numFmtId="0" fontId="12" fillId="0" borderId="9" xfId="0" applyFont="1" applyBorder="1" applyAlignment="1">
      <alignment horizontal="left" vertical="top" wrapText="1"/>
    </xf>
    <xf numFmtId="0" fontId="35" fillId="0" borderId="23" xfId="14" applyFont="1" applyBorder="1" applyAlignment="1">
      <alignment horizontal="left" vertical="top" wrapText="1"/>
    </xf>
    <xf numFmtId="0" fontId="35" fillId="0" borderId="26" xfId="14" applyFont="1" applyBorder="1" applyAlignment="1">
      <alignment horizontal="left" vertical="top" wrapText="1"/>
    </xf>
    <xf numFmtId="0" fontId="37" fillId="0" borderId="0" xfId="0" applyFont="1" applyAlignment="1">
      <alignment horizontal="center"/>
    </xf>
  </cellXfs>
  <cellStyles count="42">
    <cellStyle name="Comma 2" xfId="2"/>
    <cellStyle name="Comma 3" xfId="37"/>
    <cellStyle name="Excel Built-in Normal 3" xfId="35"/>
    <cellStyle name="Good" xfId="3" builtinId="26"/>
    <cellStyle name="Normal" xfId="0" builtinId="0"/>
    <cellStyle name="Normal 10" xfId="8"/>
    <cellStyle name="Normal 10 107" xfId="24"/>
    <cellStyle name="Normal 10 2" xfId="36"/>
    <cellStyle name="Normal 11" xfId="17"/>
    <cellStyle name="Normal 12" xfId="18"/>
    <cellStyle name="Normal 127" xfId="7"/>
    <cellStyle name="Normal 13" xfId="11"/>
    <cellStyle name="Normal 14 35" xfId="12"/>
    <cellStyle name="Normal 2" xfId="1"/>
    <cellStyle name="Normal 2 2" xfId="23"/>
    <cellStyle name="Normal 20" xfId="20"/>
    <cellStyle name="Normal 226" xfId="25"/>
    <cellStyle name="Normal 227" xfId="6"/>
    <cellStyle name="Normal 3" xfId="14"/>
    <cellStyle name="Normal 4" xfId="16"/>
    <cellStyle name="Normal 4 2" xfId="31"/>
    <cellStyle name="Normal 4 2 2" xfId="39"/>
    <cellStyle name="Normal 46" xfId="33"/>
    <cellStyle name="Normal 5" xfId="13"/>
    <cellStyle name="Normal 6" xfId="15"/>
    <cellStyle name="Normal 7" xfId="19"/>
    <cellStyle name="Normal 8" xfId="22"/>
    <cellStyle name="Normal 89" xfId="10"/>
    <cellStyle name="Normal 9 2" xfId="21"/>
    <cellStyle name="Normal_5183-1 sprinkler Garaža Budmanijeva-Zoranićeva" xfId="27"/>
    <cellStyle name="Normal_5183-1 sprinkler Garaža Budmanijeva-Zoranićeva 2" xfId="30"/>
    <cellStyle name="Normal_7381-1  " xfId="26"/>
    <cellStyle name="Normal_ATI_Flyer 10_2003" xfId="38"/>
    <cellStyle name="Normal_BILLA Sv. Helena Struja i Voda   PONUDA -KORIGIRANA 19.03.2007" xfId="40"/>
    <cellStyle name="Normal_Kaptol nivo+1" xfId="29"/>
    <cellStyle name="Normal_TROSKOVNIK-revizija2" xfId="4"/>
    <cellStyle name="Normal_TROSKOVNIK-revizija2 19" xfId="5"/>
    <cellStyle name="Normal_TROSKOVNIK-revizija2 3" xfId="9"/>
    <cellStyle name="Normalno 2 2" xfId="32"/>
    <cellStyle name="Normalno 2 2 2" xfId="41"/>
    <cellStyle name="Stil 1" xfId="34"/>
    <cellStyle name="Style 1"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85725</xdr:colOff>
      <xdr:row>6</xdr:row>
      <xdr:rowOff>0</xdr:rowOff>
    </xdr:from>
    <xdr:ext cx="194454" cy="255111"/>
    <xdr:sp macro="" textlink="">
      <xdr:nvSpPr>
        <xdr:cNvPr id="2" name="TextBox 1">
          <a:extLst>
            <a:ext uri="{FF2B5EF4-FFF2-40B4-BE49-F238E27FC236}">
              <a16:creationId xmlns="" xmlns:a16="http://schemas.microsoft.com/office/drawing/2014/main" id="{0ED8351B-5F32-4B62-95A4-AB186E2F4450}"/>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6</xdr:row>
      <xdr:rowOff>0</xdr:rowOff>
    </xdr:from>
    <xdr:ext cx="194454" cy="255111"/>
    <xdr:sp macro="" textlink="">
      <xdr:nvSpPr>
        <xdr:cNvPr id="3" name="TextBox 2">
          <a:extLst>
            <a:ext uri="{FF2B5EF4-FFF2-40B4-BE49-F238E27FC236}">
              <a16:creationId xmlns="" xmlns:a16="http://schemas.microsoft.com/office/drawing/2014/main" id="{C0AC05AE-BE5B-4335-A2F8-2398489E1F87}"/>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6</xdr:row>
      <xdr:rowOff>0</xdr:rowOff>
    </xdr:from>
    <xdr:ext cx="194454" cy="255111"/>
    <xdr:sp macro="" textlink="">
      <xdr:nvSpPr>
        <xdr:cNvPr id="4" name="TextBox 3">
          <a:extLst>
            <a:ext uri="{FF2B5EF4-FFF2-40B4-BE49-F238E27FC236}">
              <a16:creationId xmlns="" xmlns:a16="http://schemas.microsoft.com/office/drawing/2014/main" id="{38555299-9B5F-4C36-8E2D-3C6CBB657A57}"/>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6</xdr:row>
      <xdr:rowOff>0</xdr:rowOff>
    </xdr:from>
    <xdr:ext cx="194454" cy="255111"/>
    <xdr:sp macro="" textlink="">
      <xdr:nvSpPr>
        <xdr:cNvPr id="5" name="TextBox 4">
          <a:extLst>
            <a:ext uri="{FF2B5EF4-FFF2-40B4-BE49-F238E27FC236}">
              <a16:creationId xmlns="" xmlns:a16="http://schemas.microsoft.com/office/drawing/2014/main" id="{4A4B23DA-408D-4EC9-BA9C-E6FFB5CCB181}"/>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6</xdr:row>
      <xdr:rowOff>0</xdr:rowOff>
    </xdr:from>
    <xdr:ext cx="194454" cy="255111"/>
    <xdr:sp macro="" textlink="">
      <xdr:nvSpPr>
        <xdr:cNvPr id="6" name="TextBox 5">
          <a:extLst>
            <a:ext uri="{FF2B5EF4-FFF2-40B4-BE49-F238E27FC236}">
              <a16:creationId xmlns="" xmlns:a16="http://schemas.microsoft.com/office/drawing/2014/main" id="{C6B2CEBD-417E-41BE-AE25-DE165E9A4ABC}"/>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6</xdr:row>
      <xdr:rowOff>0</xdr:rowOff>
    </xdr:from>
    <xdr:ext cx="194454" cy="255111"/>
    <xdr:sp macro="" textlink="">
      <xdr:nvSpPr>
        <xdr:cNvPr id="7" name="TextBox 6">
          <a:extLst>
            <a:ext uri="{FF2B5EF4-FFF2-40B4-BE49-F238E27FC236}">
              <a16:creationId xmlns="" xmlns:a16="http://schemas.microsoft.com/office/drawing/2014/main" id="{D8C8F96D-4E45-4BFC-B155-FED5C420F5C0}"/>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6</xdr:row>
      <xdr:rowOff>0</xdr:rowOff>
    </xdr:from>
    <xdr:ext cx="194454" cy="255111"/>
    <xdr:sp macro="" textlink="">
      <xdr:nvSpPr>
        <xdr:cNvPr id="8" name="TextBox 7">
          <a:extLst>
            <a:ext uri="{FF2B5EF4-FFF2-40B4-BE49-F238E27FC236}">
              <a16:creationId xmlns="" xmlns:a16="http://schemas.microsoft.com/office/drawing/2014/main" id="{779A9EC0-4359-48BD-A9DF-B2AB806967C1}"/>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6</xdr:row>
      <xdr:rowOff>0</xdr:rowOff>
    </xdr:from>
    <xdr:ext cx="194454" cy="255111"/>
    <xdr:sp macro="" textlink="">
      <xdr:nvSpPr>
        <xdr:cNvPr id="9" name="TextBox 8">
          <a:extLst>
            <a:ext uri="{FF2B5EF4-FFF2-40B4-BE49-F238E27FC236}">
              <a16:creationId xmlns="" xmlns:a16="http://schemas.microsoft.com/office/drawing/2014/main" id="{E7750692-817D-40B9-85F8-322CFF8BF989}"/>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332</xdr:row>
      <xdr:rowOff>0</xdr:rowOff>
    </xdr:from>
    <xdr:ext cx="194454" cy="255111"/>
    <xdr:sp macro="" textlink="">
      <xdr:nvSpPr>
        <xdr:cNvPr id="10" name="TextBox 12">
          <a:extLst>
            <a:ext uri="{FF2B5EF4-FFF2-40B4-BE49-F238E27FC236}">
              <a16:creationId xmlns="" xmlns:a16="http://schemas.microsoft.com/office/drawing/2014/main" id="{5911B097-7222-45C5-9416-DBBF52FF2D70}"/>
            </a:ext>
          </a:extLst>
        </xdr:cNvPr>
        <xdr:cNvSpPr txBox="1"/>
      </xdr:nvSpPr>
      <xdr:spPr>
        <a:xfrm>
          <a:off x="4444365" y="67398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332</xdr:row>
      <xdr:rowOff>0</xdr:rowOff>
    </xdr:from>
    <xdr:ext cx="194454" cy="255111"/>
    <xdr:sp macro="" textlink="">
      <xdr:nvSpPr>
        <xdr:cNvPr id="11" name="TextBox 13">
          <a:extLst>
            <a:ext uri="{FF2B5EF4-FFF2-40B4-BE49-F238E27FC236}">
              <a16:creationId xmlns="" xmlns:a16="http://schemas.microsoft.com/office/drawing/2014/main" id="{C36648D2-44CC-45EB-8CE8-310A9D84BB97}"/>
            </a:ext>
          </a:extLst>
        </xdr:cNvPr>
        <xdr:cNvSpPr txBox="1"/>
      </xdr:nvSpPr>
      <xdr:spPr>
        <a:xfrm>
          <a:off x="4444365" y="67398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332</xdr:row>
      <xdr:rowOff>0</xdr:rowOff>
    </xdr:from>
    <xdr:ext cx="194454" cy="255111"/>
    <xdr:sp macro="" textlink="">
      <xdr:nvSpPr>
        <xdr:cNvPr id="12" name="TextBox 14">
          <a:extLst>
            <a:ext uri="{FF2B5EF4-FFF2-40B4-BE49-F238E27FC236}">
              <a16:creationId xmlns="" xmlns:a16="http://schemas.microsoft.com/office/drawing/2014/main" id="{EFA5F783-5B14-49C3-8CDC-5CFC53F61B57}"/>
            </a:ext>
          </a:extLst>
        </xdr:cNvPr>
        <xdr:cNvSpPr txBox="1"/>
      </xdr:nvSpPr>
      <xdr:spPr>
        <a:xfrm>
          <a:off x="4444365" y="67398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332</xdr:row>
      <xdr:rowOff>0</xdr:rowOff>
    </xdr:from>
    <xdr:ext cx="194454" cy="255111"/>
    <xdr:sp macro="" textlink="">
      <xdr:nvSpPr>
        <xdr:cNvPr id="13" name="TextBox 15">
          <a:extLst>
            <a:ext uri="{FF2B5EF4-FFF2-40B4-BE49-F238E27FC236}">
              <a16:creationId xmlns="" xmlns:a16="http://schemas.microsoft.com/office/drawing/2014/main" id="{B9FD775E-CE7C-497E-A2FB-78A2F0845964}"/>
            </a:ext>
          </a:extLst>
        </xdr:cNvPr>
        <xdr:cNvSpPr txBox="1"/>
      </xdr:nvSpPr>
      <xdr:spPr>
        <a:xfrm>
          <a:off x="4444365" y="67398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14" name="TextBox 13">
          <a:extLst>
            <a:ext uri="{FF2B5EF4-FFF2-40B4-BE49-F238E27FC236}">
              <a16:creationId xmlns="" xmlns:a16="http://schemas.microsoft.com/office/drawing/2014/main" id="{428522A3-BCAA-4048-B32B-662765B37809}"/>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15" name="TextBox 14">
          <a:extLst>
            <a:ext uri="{FF2B5EF4-FFF2-40B4-BE49-F238E27FC236}">
              <a16:creationId xmlns="" xmlns:a16="http://schemas.microsoft.com/office/drawing/2014/main" id="{F952D569-1621-451C-BFDA-5CAAA6CF4980}"/>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16" name="TextBox 15">
          <a:extLst>
            <a:ext uri="{FF2B5EF4-FFF2-40B4-BE49-F238E27FC236}">
              <a16:creationId xmlns="" xmlns:a16="http://schemas.microsoft.com/office/drawing/2014/main" id="{43DA0C00-A81C-4C14-9C00-200B66AF83FA}"/>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17" name="TextBox 16">
          <a:extLst>
            <a:ext uri="{FF2B5EF4-FFF2-40B4-BE49-F238E27FC236}">
              <a16:creationId xmlns="" xmlns:a16="http://schemas.microsoft.com/office/drawing/2014/main" id="{C079A883-4A82-4526-8C51-06486EE62F35}"/>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18" name="TextBox 17">
          <a:extLst>
            <a:ext uri="{FF2B5EF4-FFF2-40B4-BE49-F238E27FC236}">
              <a16:creationId xmlns="" xmlns:a16="http://schemas.microsoft.com/office/drawing/2014/main" id="{9022E6AA-7135-4E35-BEE3-398AAD28D648}"/>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19" name="TextBox 18">
          <a:extLst>
            <a:ext uri="{FF2B5EF4-FFF2-40B4-BE49-F238E27FC236}">
              <a16:creationId xmlns="" xmlns:a16="http://schemas.microsoft.com/office/drawing/2014/main" id="{425F0247-C24D-4BE9-8039-6E9F45DB3016}"/>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20" name="TextBox 19">
          <a:extLst>
            <a:ext uri="{FF2B5EF4-FFF2-40B4-BE49-F238E27FC236}">
              <a16:creationId xmlns="" xmlns:a16="http://schemas.microsoft.com/office/drawing/2014/main" id="{3E9A82D7-019E-43C2-991B-42A2FFDB6787}"/>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319</xdr:row>
      <xdr:rowOff>0</xdr:rowOff>
    </xdr:from>
    <xdr:ext cx="194454" cy="255111"/>
    <xdr:sp macro="" textlink="">
      <xdr:nvSpPr>
        <xdr:cNvPr id="21" name="TextBox 20">
          <a:extLst>
            <a:ext uri="{FF2B5EF4-FFF2-40B4-BE49-F238E27FC236}">
              <a16:creationId xmlns="" xmlns:a16="http://schemas.microsoft.com/office/drawing/2014/main" id="{557073FE-A245-436E-8A9A-AAA7CFF89D12}"/>
            </a:ext>
          </a:extLst>
        </xdr:cNvPr>
        <xdr:cNvSpPr txBox="1"/>
      </xdr:nvSpPr>
      <xdr:spPr>
        <a:xfrm>
          <a:off x="4482465" y="6403848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2" name="TextBox 1">
          <a:extLst>
            <a:ext uri="{FF2B5EF4-FFF2-40B4-BE49-F238E27FC236}">
              <a16:creationId xmlns="" xmlns:a16="http://schemas.microsoft.com/office/drawing/2014/main" id="{8696D420-2C30-400B-8E06-B52727CA5832}"/>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3" name="TextBox 2">
          <a:extLst>
            <a:ext uri="{FF2B5EF4-FFF2-40B4-BE49-F238E27FC236}">
              <a16:creationId xmlns="" xmlns:a16="http://schemas.microsoft.com/office/drawing/2014/main" id="{F1B04AFD-BD02-465F-901E-9E55A7B9BFB8}"/>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4" name="TextBox 3">
          <a:extLst>
            <a:ext uri="{FF2B5EF4-FFF2-40B4-BE49-F238E27FC236}">
              <a16:creationId xmlns="" xmlns:a16="http://schemas.microsoft.com/office/drawing/2014/main" id="{1542AF91-4740-4F07-9158-055ADB581975}"/>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5" name="TextBox 4">
          <a:extLst>
            <a:ext uri="{FF2B5EF4-FFF2-40B4-BE49-F238E27FC236}">
              <a16:creationId xmlns="" xmlns:a16="http://schemas.microsoft.com/office/drawing/2014/main" id="{836EF2A8-FB9F-4BDF-86A2-97384AA51A2F}"/>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6" name="TextBox 5">
          <a:extLst>
            <a:ext uri="{FF2B5EF4-FFF2-40B4-BE49-F238E27FC236}">
              <a16:creationId xmlns="" xmlns:a16="http://schemas.microsoft.com/office/drawing/2014/main" id="{AF9E9EA0-90DE-4D4B-B694-E1D82BBB0F7D}"/>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7" name="TextBox 6">
          <a:extLst>
            <a:ext uri="{FF2B5EF4-FFF2-40B4-BE49-F238E27FC236}">
              <a16:creationId xmlns="" xmlns:a16="http://schemas.microsoft.com/office/drawing/2014/main" id="{1809016F-233E-45C5-B0F9-FA7A5CFB7962}"/>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8" name="TextBox 7">
          <a:extLst>
            <a:ext uri="{FF2B5EF4-FFF2-40B4-BE49-F238E27FC236}">
              <a16:creationId xmlns="" xmlns:a16="http://schemas.microsoft.com/office/drawing/2014/main" id="{C4B69E77-30AE-4C03-8713-E78E60FD15DF}"/>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20</xdr:row>
      <xdr:rowOff>0</xdr:rowOff>
    </xdr:from>
    <xdr:ext cx="194454" cy="255111"/>
    <xdr:sp macro="" textlink="">
      <xdr:nvSpPr>
        <xdr:cNvPr id="29" name="TextBox 8">
          <a:extLst>
            <a:ext uri="{FF2B5EF4-FFF2-40B4-BE49-F238E27FC236}">
              <a16:creationId xmlns="" xmlns:a16="http://schemas.microsoft.com/office/drawing/2014/main" id="{3C2C9F98-61D2-4DEA-AD61-8CE16DB19907}"/>
            </a:ext>
          </a:extLst>
        </xdr:cNvPr>
        <xdr:cNvSpPr txBox="1"/>
      </xdr:nvSpPr>
      <xdr:spPr>
        <a:xfrm>
          <a:off x="44824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0" name="TextBox 13">
          <a:extLst>
            <a:ext uri="{FF2B5EF4-FFF2-40B4-BE49-F238E27FC236}">
              <a16:creationId xmlns="" xmlns:a16="http://schemas.microsoft.com/office/drawing/2014/main" id="{4474122F-AC0E-4C29-A548-A0971DBE7028}"/>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1" name="TextBox 14">
          <a:extLst>
            <a:ext uri="{FF2B5EF4-FFF2-40B4-BE49-F238E27FC236}">
              <a16:creationId xmlns="" xmlns:a16="http://schemas.microsoft.com/office/drawing/2014/main" id="{11CC410B-D229-4175-B812-17B17F99B76C}"/>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2" name="TextBox 15">
          <a:extLst>
            <a:ext uri="{FF2B5EF4-FFF2-40B4-BE49-F238E27FC236}">
              <a16:creationId xmlns="" xmlns:a16="http://schemas.microsoft.com/office/drawing/2014/main" id="{DFA930CF-BD3D-4BD3-888C-20CE2AF6786A}"/>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3" name="TextBox 16">
          <a:extLst>
            <a:ext uri="{FF2B5EF4-FFF2-40B4-BE49-F238E27FC236}">
              <a16:creationId xmlns="" xmlns:a16="http://schemas.microsoft.com/office/drawing/2014/main" id="{DE3D877F-08DC-44B6-8512-ECFEFB5D95C7}"/>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4" name="TextBox 17">
          <a:extLst>
            <a:ext uri="{FF2B5EF4-FFF2-40B4-BE49-F238E27FC236}">
              <a16:creationId xmlns="" xmlns:a16="http://schemas.microsoft.com/office/drawing/2014/main" id="{9A0AAD57-060A-4124-BB6F-FAA8C2AA40F3}"/>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5" name="TextBox 18">
          <a:extLst>
            <a:ext uri="{FF2B5EF4-FFF2-40B4-BE49-F238E27FC236}">
              <a16:creationId xmlns="" xmlns:a16="http://schemas.microsoft.com/office/drawing/2014/main" id="{E81082FC-B88C-4956-A770-9BD00AE5DAFE}"/>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6" name="TextBox 19">
          <a:extLst>
            <a:ext uri="{FF2B5EF4-FFF2-40B4-BE49-F238E27FC236}">
              <a16:creationId xmlns="" xmlns:a16="http://schemas.microsoft.com/office/drawing/2014/main" id="{22426E7B-CD81-42FE-B0C5-B307C4EF9137}"/>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318</xdr:row>
      <xdr:rowOff>0</xdr:rowOff>
    </xdr:from>
    <xdr:ext cx="194454" cy="255111"/>
    <xdr:sp macro="" textlink="">
      <xdr:nvSpPr>
        <xdr:cNvPr id="37" name="TextBox 20">
          <a:extLst>
            <a:ext uri="{FF2B5EF4-FFF2-40B4-BE49-F238E27FC236}">
              <a16:creationId xmlns="" xmlns:a16="http://schemas.microsoft.com/office/drawing/2014/main" id="{1C4759E6-2143-4694-AE23-7C368CDB2E6B}"/>
            </a:ext>
          </a:extLst>
        </xdr:cNvPr>
        <xdr:cNvSpPr txBox="1"/>
      </xdr:nvSpPr>
      <xdr:spPr>
        <a:xfrm>
          <a:off x="4482465" y="8049006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38" name="TextBox 1">
          <a:extLst>
            <a:ext uri="{FF2B5EF4-FFF2-40B4-BE49-F238E27FC236}">
              <a16:creationId xmlns="" xmlns:a16="http://schemas.microsoft.com/office/drawing/2014/main" id="{2FC5E80F-3261-4FFE-8D33-3B6A16B05E17}"/>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39" name="TextBox 2">
          <a:extLst>
            <a:ext uri="{FF2B5EF4-FFF2-40B4-BE49-F238E27FC236}">
              <a16:creationId xmlns="" xmlns:a16="http://schemas.microsoft.com/office/drawing/2014/main" id="{804A8771-A77C-44EA-BA74-0A98E6C1C7F8}"/>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40" name="TextBox 3">
          <a:extLst>
            <a:ext uri="{FF2B5EF4-FFF2-40B4-BE49-F238E27FC236}">
              <a16:creationId xmlns="" xmlns:a16="http://schemas.microsoft.com/office/drawing/2014/main" id="{64607AAF-8757-4750-B1CD-0D9EBDBEE8E3}"/>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41" name="TextBox 4">
          <a:extLst>
            <a:ext uri="{FF2B5EF4-FFF2-40B4-BE49-F238E27FC236}">
              <a16:creationId xmlns="" xmlns:a16="http://schemas.microsoft.com/office/drawing/2014/main" id="{244ED8DD-025B-4BA3-BA27-1A619FF2C66B}"/>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42" name="TextBox 5">
          <a:extLst>
            <a:ext uri="{FF2B5EF4-FFF2-40B4-BE49-F238E27FC236}">
              <a16:creationId xmlns="" xmlns:a16="http://schemas.microsoft.com/office/drawing/2014/main" id="{171198D7-4EAC-41A3-9AC8-072427E7D591}"/>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43" name="TextBox 6">
          <a:extLst>
            <a:ext uri="{FF2B5EF4-FFF2-40B4-BE49-F238E27FC236}">
              <a16:creationId xmlns="" xmlns:a16="http://schemas.microsoft.com/office/drawing/2014/main" id="{C9F35939-7172-4CD0-8032-FF55BE47E177}"/>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44" name="TextBox 7">
          <a:extLst>
            <a:ext uri="{FF2B5EF4-FFF2-40B4-BE49-F238E27FC236}">
              <a16:creationId xmlns="" xmlns:a16="http://schemas.microsoft.com/office/drawing/2014/main" id="{5215BB9B-E6FE-464C-937E-2951AFB91EDE}"/>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45" name="TextBox 8">
          <a:extLst>
            <a:ext uri="{FF2B5EF4-FFF2-40B4-BE49-F238E27FC236}">
              <a16:creationId xmlns="" xmlns:a16="http://schemas.microsoft.com/office/drawing/2014/main" id="{AB19D1FA-692A-427F-8B2E-A1368C1A1FE2}"/>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403</xdr:row>
      <xdr:rowOff>0</xdr:rowOff>
    </xdr:from>
    <xdr:ext cx="194454" cy="255111"/>
    <xdr:sp macro="" textlink="">
      <xdr:nvSpPr>
        <xdr:cNvPr id="46" name="TextBox 12">
          <a:extLst>
            <a:ext uri="{FF2B5EF4-FFF2-40B4-BE49-F238E27FC236}">
              <a16:creationId xmlns="" xmlns:a16="http://schemas.microsoft.com/office/drawing/2014/main" id="{AD50C956-4610-4379-B0F6-30FAA7DAB594}"/>
            </a:ext>
          </a:extLst>
        </xdr:cNvPr>
        <xdr:cNvSpPr txBox="1"/>
      </xdr:nvSpPr>
      <xdr:spPr>
        <a:xfrm>
          <a:off x="43300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403</xdr:row>
      <xdr:rowOff>0</xdr:rowOff>
    </xdr:from>
    <xdr:ext cx="194454" cy="255111"/>
    <xdr:sp macro="" textlink="">
      <xdr:nvSpPr>
        <xdr:cNvPr id="47" name="TextBox 13">
          <a:extLst>
            <a:ext uri="{FF2B5EF4-FFF2-40B4-BE49-F238E27FC236}">
              <a16:creationId xmlns="" xmlns:a16="http://schemas.microsoft.com/office/drawing/2014/main" id="{81E5458F-62F2-4660-9035-E7E87B0BBD00}"/>
            </a:ext>
          </a:extLst>
        </xdr:cNvPr>
        <xdr:cNvSpPr txBox="1"/>
      </xdr:nvSpPr>
      <xdr:spPr>
        <a:xfrm>
          <a:off x="43300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403</xdr:row>
      <xdr:rowOff>0</xdr:rowOff>
    </xdr:from>
    <xdr:ext cx="194454" cy="255111"/>
    <xdr:sp macro="" textlink="">
      <xdr:nvSpPr>
        <xdr:cNvPr id="48" name="TextBox 14">
          <a:extLst>
            <a:ext uri="{FF2B5EF4-FFF2-40B4-BE49-F238E27FC236}">
              <a16:creationId xmlns="" xmlns:a16="http://schemas.microsoft.com/office/drawing/2014/main" id="{FFFB3C99-AC81-4ED5-B2D2-2C64D53E5CBD}"/>
            </a:ext>
          </a:extLst>
        </xdr:cNvPr>
        <xdr:cNvSpPr txBox="1"/>
      </xdr:nvSpPr>
      <xdr:spPr>
        <a:xfrm>
          <a:off x="43300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403</xdr:row>
      <xdr:rowOff>0</xdr:rowOff>
    </xdr:from>
    <xdr:ext cx="194454" cy="255111"/>
    <xdr:sp macro="" textlink="">
      <xdr:nvSpPr>
        <xdr:cNvPr id="49" name="TextBox 15">
          <a:extLst>
            <a:ext uri="{FF2B5EF4-FFF2-40B4-BE49-F238E27FC236}">
              <a16:creationId xmlns="" xmlns:a16="http://schemas.microsoft.com/office/drawing/2014/main" id="{958BD59B-6132-4B7D-AE1D-374945E08373}"/>
            </a:ext>
          </a:extLst>
        </xdr:cNvPr>
        <xdr:cNvSpPr txBox="1"/>
      </xdr:nvSpPr>
      <xdr:spPr>
        <a:xfrm>
          <a:off x="43300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0" name="TextBox 13">
          <a:extLst>
            <a:ext uri="{FF2B5EF4-FFF2-40B4-BE49-F238E27FC236}">
              <a16:creationId xmlns="" xmlns:a16="http://schemas.microsoft.com/office/drawing/2014/main" id="{4A1A2FB4-F7D6-4796-A4CF-24A41378ED9F}"/>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1" name="TextBox 14">
          <a:extLst>
            <a:ext uri="{FF2B5EF4-FFF2-40B4-BE49-F238E27FC236}">
              <a16:creationId xmlns="" xmlns:a16="http://schemas.microsoft.com/office/drawing/2014/main" id="{0581BB56-9730-4405-87EE-2F75E9B808C6}"/>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2" name="TextBox 15">
          <a:extLst>
            <a:ext uri="{FF2B5EF4-FFF2-40B4-BE49-F238E27FC236}">
              <a16:creationId xmlns="" xmlns:a16="http://schemas.microsoft.com/office/drawing/2014/main" id="{2F9237F0-A812-42C0-9780-CBFBCD077BB4}"/>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3" name="TextBox 16">
          <a:extLst>
            <a:ext uri="{FF2B5EF4-FFF2-40B4-BE49-F238E27FC236}">
              <a16:creationId xmlns="" xmlns:a16="http://schemas.microsoft.com/office/drawing/2014/main" id="{5F94F354-180F-4708-827C-6EB340C8A96D}"/>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4" name="TextBox 17">
          <a:extLst>
            <a:ext uri="{FF2B5EF4-FFF2-40B4-BE49-F238E27FC236}">
              <a16:creationId xmlns="" xmlns:a16="http://schemas.microsoft.com/office/drawing/2014/main" id="{247435E6-5C2C-4C2B-9439-FE0F1525E909}"/>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5" name="TextBox 18">
          <a:extLst>
            <a:ext uri="{FF2B5EF4-FFF2-40B4-BE49-F238E27FC236}">
              <a16:creationId xmlns="" xmlns:a16="http://schemas.microsoft.com/office/drawing/2014/main" id="{6F0CFFAF-DD1A-4DEE-9B06-789C85960235}"/>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6" name="TextBox 19">
          <a:extLst>
            <a:ext uri="{FF2B5EF4-FFF2-40B4-BE49-F238E27FC236}">
              <a16:creationId xmlns="" xmlns:a16="http://schemas.microsoft.com/office/drawing/2014/main" id="{C180495C-E84E-4C7A-BAD5-0C00B24E118E}"/>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320</xdr:row>
      <xdr:rowOff>0</xdr:rowOff>
    </xdr:from>
    <xdr:ext cx="194454" cy="255111"/>
    <xdr:sp macro="" textlink="">
      <xdr:nvSpPr>
        <xdr:cNvPr id="57" name="TextBox 20">
          <a:extLst>
            <a:ext uri="{FF2B5EF4-FFF2-40B4-BE49-F238E27FC236}">
              <a16:creationId xmlns="" xmlns:a16="http://schemas.microsoft.com/office/drawing/2014/main" id="{BCD60BC6-3715-4436-B8F2-08A2C0BCDBBE}"/>
            </a:ext>
          </a:extLst>
        </xdr:cNvPr>
        <xdr:cNvSpPr txBox="1"/>
      </xdr:nvSpPr>
      <xdr:spPr>
        <a:xfrm>
          <a:off x="4368165" y="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58" name="TextBox 21">
          <a:extLst>
            <a:ext uri="{FF2B5EF4-FFF2-40B4-BE49-F238E27FC236}">
              <a16:creationId xmlns="" xmlns:a16="http://schemas.microsoft.com/office/drawing/2014/main" id="{0D5105FE-B9D6-457A-A4A4-1D0B2E298B64}"/>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59" name="TextBox 22">
          <a:extLst>
            <a:ext uri="{FF2B5EF4-FFF2-40B4-BE49-F238E27FC236}">
              <a16:creationId xmlns="" xmlns:a16="http://schemas.microsoft.com/office/drawing/2014/main" id="{554D4FBD-5938-4D4B-BDA0-DF403F99AA80}"/>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0" name="TextBox 23">
          <a:extLst>
            <a:ext uri="{FF2B5EF4-FFF2-40B4-BE49-F238E27FC236}">
              <a16:creationId xmlns="" xmlns:a16="http://schemas.microsoft.com/office/drawing/2014/main" id="{702FAC35-1EE8-41A1-A380-8265CEE65A35}"/>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1" name="TextBox 24">
          <a:extLst>
            <a:ext uri="{FF2B5EF4-FFF2-40B4-BE49-F238E27FC236}">
              <a16:creationId xmlns="" xmlns:a16="http://schemas.microsoft.com/office/drawing/2014/main" id="{18D3104D-1CF0-4384-B052-795A3B58AC5C}"/>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2" name="TextBox 25">
          <a:extLst>
            <a:ext uri="{FF2B5EF4-FFF2-40B4-BE49-F238E27FC236}">
              <a16:creationId xmlns="" xmlns:a16="http://schemas.microsoft.com/office/drawing/2014/main" id="{46BA90B6-A5CE-4500-885A-ECDDF7B6606D}"/>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3" name="TextBox 26">
          <a:extLst>
            <a:ext uri="{FF2B5EF4-FFF2-40B4-BE49-F238E27FC236}">
              <a16:creationId xmlns="" xmlns:a16="http://schemas.microsoft.com/office/drawing/2014/main" id="{A90809EF-1E53-44F9-BD7A-C4A2D07F6610}"/>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4" name="TextBox 27">
          <a:extLst>
            <a:ext uri="{FF2B5EF4-FFF2-40B4-BE49-F238E27FC236}">
              <a16:creationId xmlns="" xmlns:a16="http://schemas.microsoft.com/office/drawing/2014/main" id="{7D7A7DDA-0CE3-465E-A81A-58E55CCD6C55}"/>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5" name="TextBox 28">
          <a:extLst>
            <a:ext uri="{FF2B5EF4-FFF2-40B4-BE49-F238E27FC236}">
              <a16:creationId xmlns="" xmlns:a16="http://schemas.microsoft.com/office/drawing/2014/main" id="{10F0E1F6-A5F0-4DEE-9A98-C3BABAD53F10}"/>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6" name="TextBox 29">
          <a:extLst>
            <a:ext uri="{FF2B5EF4-FFF2-40B4-BE49-F238E27FC236}">
              <a16:creationId xmlns="" xmlns:a16="http://schemas.microsoft.com/office/drawing/2014/main" id="{57CE4A79-58AB-443A-9C4A-2FFD21F4A3A4}"/>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7" name="TextBox 30">
          <a:extLst>
            <a:ext uri="{FF2B5EF4-FFF2-40B4-BE49-F238E27FC236}">
              <a16:creationId xmlns="" xmlns:a16="http://schemas.microsoft.com/office/drawing/2014/main" id="{1A37CA1E-0824-4150-92D7-48A53C536009}"/>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8" name="TextBox 31">
          <a:extLst>
            <a:ext uri="{FF2B5EF4-FFF2-40B4-BE49-F238E27FC236}">
              <a16:creationId xmlns="" xmlns:a16="http://schemas.microsoft.com/office/drawing/2014/main" id="{D5667120-98CC-4693-A325-79E3B93976DF}"/>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69" name="TextBox 32">
          <a:extLst>
            <a:ext uri="{FF2B5EF4-FFF2-40B4-BE49-F238E27FC236}">
              <a16:creationId xmlns="" xmlns:a16="http://schemas.microsoft.com/office/drawing/2014/main" id="{26EA6E7E-6D94-441F-BA9F-55FF2F1B68D4}"/>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70" name="TextBox 33">
          <a:extLst>
            <a:ext uri="{FF2B5EF4-FFF2-40B4-BE49-F238E27FC236}">
              <a16:creationId xmlns="" xmlns:a16="http://schemas.microsoft.com/office/drawing/2014/main" id="{BF22F0DF-2EEF-4CE7-BFF2-8BA7E3EAA445}"/>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71" name="TextBox 34">
          <a:extLst>
            <a:ext uri="{FF2B5EF4-FFF2-40B4-BE49-F238E27FC236}">
              <a16:creationId xmlns="" xmlns:a16="http://schemas.microsoft.com/office/drawing/2014/main" id="{4AA6BE38-A702-48F9-8A28-9B13FCB90747}"/>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72" name="TextBox 35">
          <a:extLst>
            <a:ext uri="{FF2B5EF4-FFF2-40B4-BE49-F238E27FC236}">
              <a16:creationId xmlns="" xmlns:a16="http://schemas.microsoft.com/office/drawing/2014/main" id="{46E44E70-B239-4B87-898C-856454C2AF3E}"/>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403</xdr:row>
      <xdr:rowOff>0</xdr:rowOff>
    </xdr:from>
    <xdr:ext cx="194454" cy="255111"/>
    <xdr:sp macro="" textlink="">
      <xdr:nvSpPr>
        <xdr:cNvPr id="73" name="TextBox 36">
          <a:extLst>
            <a:ext uri="{FF2B5EF4-FFF2-40B4-BE49-F238E27FC236}">
              <a16:creationId xmlns="" xmlns:a16="http://schemas.microsoft.com/office/drawing/2014/main" id="{F53D5684-240B-4956-AF71-DDB9D95A9E05}"/>
            </a:ext>
          </a:extLst>
        </xdr:cNvPr>
        <xdr:cNvSpPr txBox="1"/>
      </xdr:nvSpPr>
      <xdr:spPr>
        <a:xfrm>
          <a:off x="4368165" y="305257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355</xdr:row>
      <xdr:rowOff>0</xdr:rowOff>
    </xdr:from>
    <xdr:ext cx="194454" cy="255111"/>
    <xdr:sp macro="" textlink="">
      <xdr:nvSpPr>
        <xdr:cNvPr id="74" name="TextBox 12">
          <a:extLst>
            <a:ext uri="{FF2B5EF4-FFF2-40B4-BE49-F238E27FC236}">
              <a16:creationId xmlns="" xmlns:a16="http://schemas.microsoft.com/office/drawing/2014/main" id="{49CE6E40-DB24-4732-93FC-282CA1847DEA}"/>
            </a:ext>
          </a:extLst>
        </xdr:cNvPr>
        <xdr:cNvSpPr txBox="1"/>
      </xdr:nvSpPr>
      <xdr:spPr>
        <a:xfrm>
          <a:off x="43300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355</xdr:row>
      <xdr:rowOff>0</xdr:rowOff>
    </xdr:from>
    <xdr:ext cx="194454" cy="255111"/>
    <xdr:sp macro="" textlink="">
      <xdr:nvSpPr>
        <xdr:cNvPr id="75" name="TextBox 13">
          <a:extLst>
            <a:ext uri="{FF2B5EF4-FFF2-40B4-BE49-F238E27FC236}">
              <a16:creationId xmlns="" xmlns:a16="http://schemas.microsoft.com/office/drawing/2014/main" id="{A1A9F51E-DA10-46B4-AF3D-2A67522AE814}"/>
            </a:ext>
          </a:extLst>
        </xdr:cNvPr>
        <xdr:cNvSpPr txBox="1"/>
      </xdr:nvSpPr>
      <xdr:spPr>
        <a:xfrm>
          <a:off x="43300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355</xdr:row>
      <xdr:rowOff>0</xdr:rowOff>
    </xdr:from>
    <xdr:ext cx="194454" cy="255111"/>
    <xdr:sp macro="" textlink="">
      <xdr:nvSpPr>
        <xdr:cNvPr id="76" name="TextBox 14">
          <a:extLst>
            <a:ext uri="{FF2B5EF4-FFF2-40B4-BE49-F238E27FC236}">
              <a16:creationId xmlns="" xmlns:a16="http://schemas.microsoft.com/office/drawing/2014/main" id="{2BE3CE37-6AF3-4155-BB86-5D317275A2D6}"/>
            </a:ext>
          </a:extLst>
        </xdr:cNvPr>
        <xdr:cNvSpPr txBox="1"/>
      </xdr:nvSpPr>
      <xdr:spPr>
        <a:xfrm>
          <a:off x="43300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47625</xdr:colOff>
      <xdr:row>355</xdr:row>
      <xdr:rowOff>0</xdr:rowOff>
    </xdr:from>
    <xdr:ext cx="194454" cy="255111"/>
    <xdr:sp macro="" textlink="">
      <xdr:nvSpPr>
        <xdr:cNvPr id="77" name="TextBox 15">
          <a:extLst>
            <a:ext uri="{FF2B5EF4-FFF2-40B4-BE49-F238E27FC236}">
              <a16:creationId xmlns="" xmlns:a16="http://schemas.microsoft.com/office/drawing/2014/main" id="{FFD07953-B07A-47AF-89C4-099F2BE35FED}"/>
            </a:ext>
          </a:extLst>
        </xdr:cNvPr>
        <xdr:cNvSpPr txBox="1"/>
      </xdr:nvSpPr>
      <xdr:spPr>
        <a:xfrm>
          <a:off x="43300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78" name="TextBox 41">
          <a:extLst>
            <a:ext uri="{FF2B5EF4-FFF2-40B4-BE49-F238E27FC236}">
              <a16:creationId xmlns="" xmlns:a16="http://schemas.microsoft.com/office/drawing/2014/main" id="{9AECBDD6-000E-407A-B8C8-50866634F4B6}"/>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79" name="TextBox 42">
          <a:extLst>
            <a:ext uri="{FF2B5EF4-FFF2-40B4-BE49-F238E27FC236}">
              <a16:creationId xmlns="" xmlns:a16="http://schemas.microsoft.com/office/drawing/2014/main" id="{A55F8326-A3B5-4F16-A07B-3D8619E3F835}"/>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0" name="TextBox 43">
          <a:extLst>
            <a:ext uri="{FF2B5EF4-FFF2-40B4-BE49-F238E27FC236}">
              <a16:creationId xmlns="" xmlns:a16="http://schemas.microsoft.com/office/drawing/2014/main" id="{9F99A506-8D1B-4E91-9BC7-DEC82A2C2FF3}"/>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1" name="TextBox 44">
          <a:extLst>
            <a:ext uri="{FF2B5EF4-FFF2-40B4-BE49-F238E27FC236}">
              <a16:creationId xmlns="" xmlns:a16="http://schemas.microsoft.com/office/drawing/2014/main" id="{1A725DD6-1449-4A17-936C-9440F73D8032}"/>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2" name="TextBox 45">
          <a:extLst>
            <a:ext uri="{FF2B5EF4-FFF2-40B4-BE49-F238E27FC236}">
              <a16:creationId xmlns="" xmlns:a16="http://schemas.microsoft.com/office/drawing/2014/main" id="{390A0DE0-A7A2-4BBB-B585-802B536879A8}"/>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3" name="TextBox 46">
          <a:extLst>
            <a:ext uri="{FF2B5EF4-FFF2-40B4-BE49-F238E27FC236}">
              <a16:creationId xmlns="" xmlns:a16="http://schemas.microsoft.com/office/drawing/2014/main" id="{134A0B47-544E-4383-8F22-D9712E1491D2}"/>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4" name="TextBox 47">
          <a:extLst>
            <a:ext uri="{FF2B5EF4-FFF2-40B4-BE49-F238E27FC236}">
              <a16:creationId xmlns="" xmlns:a16="http://schemas.microsoft.com/office/drawing/2014/main" id="{35FA4D13-4129-4FDD-887D-0ADD0A526543}"/>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5" name="TextBox 48">
          <a:extLst>
            <a:ext uri="{FF2B5EF4-FFF2-40B4-BE49-F238E27FC236}">
              <a16:creationId xmlns="" xmlns:a16="http://schemas.microsoft.com/office/drawing/2014/main" id="{B9FF8446-4C08-4482-AC03-3909DF3ACA98}"/>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6" name="TextBox 49">
          <a:extLst>
            <a:ext uri="{FF2B5EF4-FFF2-40B4-BE49-F238E27FC236}">
              <a16:creationId xmlns="" xmlns:a16="http://schemas.microsoft.com/office/drawing/2014/main" id="{139D4B19-108E-4387-B0AC-6AF4D97A0320}"/>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7" name="TextBox 50">
          <a:extLst>
            <a:ext uri="{FF2B5EF4-FFF2-40B4-BE49-F238E27FC236}">
              <a16:creationId xmlns="" xmlns:a16="http://schemas.microsoft.com/office/drawing/2014/main" id="{A0F707C1-2B51-4455-BB31-32C0B21ED0CC}"/>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8" name="TextBox 51">
          <a:extLst>
            <a:ext uri="{FF2B5EF4-FFF2-40B4-BE49-F238E27FC236}">
              <a16:creationId xmlns="" xmlns:a16="http://schemas.microsoft.com/office/drawing/2014/main" id="{248A52D6-F93F-40C8-99EF-A093046472E3}"/>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89" name="TextBox 52">
          <a:extLst>
            <a:ext uri="{FF2B5EF4-FFF2-40B4-BE49-F238E27FC236}">
              <a16:creationId xmlns="" xmlns:a16="http://schemas.microsoft.com/office/drawing/2014/main" id="{613B9FD9-503C-4396-B244-BD46F6943ED8}"/>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90" name="TextBox 53">
          <a:extLst>
            <a:ext uri="{FF2B5EF4-FFF2-40B4-BE49-F238E27FC236}">
              <a16:creationId xmlns="" xmlns:a16="http://schemas.microsoft.com/office/drawing/2014/main" id="{17859889-EAE5-4F45-8253-0485A46CB07E}"/>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91" name="TextBox 54">
          <a:extLst>
            <a:ext uri="{FF2B5EF4-FFF2-40B4-BE49-F238E27FC236}">
              <a16:creationId xmlns="" xmlns:a16="http://schemas.microsoft.com/office/drawing/2014/main" id="{635306A2-3222-4A9C-BB21-2330DC4ACB0D}"/>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92" name="TextBox 55">
          <a:extLst>
            <a:ext uri="{FF2B5EF4-FFF2-40B4-BE49-F238E27FC236}">
              <a16:creationId xmlns="" xmlns:a16="http://schemas.microsoft.com/office/drawing/2014/main" id="{306D908F-16BB-44F4-9455-68E45ED5F49D}"/>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85725</xdr:colOff>
      <xdr:row>355</xdr:row>
      <xdr:rowOff>0</xdr:rowOff>
    </xdr:from>
    <xdr:ext cx="194454" cy="255111"/>
    <xdr:sp macro="" textlink="">
      <xdr:nvSpPr>
        <xdr:cNvPr id="93" name="TextBox 56">
          <a:extLst>
            <a:ext uri="{FF2B5EF4-FFF2-40B4-BE49-F238E27FC236}">
              <a16:creationId xmlns="" xmlns:a16="http://schemas.microsoft.com/office/drawing/2014/main" id="{1D78A9B6-21DA-4C33-95B5-F505D3E7DF9C}"/>
            </a:ext>
          </a:extLst>
        </xdr:cNvPr>
        <xdr:cNvSpPr txBox="1"/>
      </xdr:nvSpPr>
      <xdr:spPr>
        <a:xfrm>
          <a:off x="4368165" y="13837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jana.bojic\AppData\Local\Microsoft\Windows\INetCache\Content.Outlook\M5EIZCOF\Akd%20u%20TROGIRU%20-%20EI%20rev.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LEKTROINSTALACIJE"/>
    </sheetNames>
    <sheetDataSet>
      <sheetData sheetId="0">
        <row r="950">
          <cell r="A950" t="str">
            <v>E.</v>
          </cell>
          <cell r="B950" t="str">
            <v>ELEKTROINSTALACIJA-JAKE I SLABE STRUJE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7:G45"/>
  <sheetViews>
    <sheetView showZeros="0" view="pageBreakPreview" zoomScale="80" zoomScaleNormal="100" zoomScaleSheetLayoutView="80" workbookViewId="0">
      <pane ySplit="1" topLeftCell="A2" activePane="bottomLeft" state="frozen"/>
      <selection activeCell="C13" sqref="C13"/>
      <selection pane="bottomLeft" sqref="A1:XFD1048576"/>
    </sheetView>
  </sheetViews>
  <sheetFormatPr defaultColWidth="10.28515625" defaultRowHeight="12.75" x14ac:dyDescent="0.2"/>
  <cols>
    <col min="1" max="1" width="5.42578125" style="14" bestFit="1" customWidth="1"/>
    <col min="2" max="2" width="3.42578125" style="15" bestFit="1" customWidth="1"/>
    <col min="3" max="3" width="49.42578125" style="16" customWidth="1"/>
    <col min="4" max="4" width="10.140625" style="17" customWidth="1"/>
    <col min="5" max="5" width="12.42578125" style="18" customWidth="1"/>
    <col min="6" max="6" width="12" style="19" customWidth="1"/>
    <col min="7" max="7" width="16.28515625" style="20" bestFit="1" customWidth="1"/>
    <col min="8" max="8" width="14.28515625" style="17" bestFit="1" customWidth="1"/>
    <col min="9" max="16384" width="10.28515625" style="17"/>
  </cols>
  <sheetData>
    <row r="17" spans="1:7" s="10" customFormat="1" ht="20.25" x14ac:dyDescent="0.3">
      <c r="B17" s="8"/>
      <c r="C17" s="882" t="s">
        <v>802</v>
      </c>
      <c r="D17" s="882"/>
      <c r="E17" s="882"/>
      <c r="F17" s="882"/>
      <c r="G17" s="9"/>
    </row>
    <row r="18" spans="1:7" s="13" customFormat="1" ht="20.25" x14ac:dyDescent="0.3">
      <c r="B18" s="11"/>
      <c r="C18" s="881" t="s">
        <v>876</v>
      </c>
      <c r="D18" s="882"/>
      <c r="E18" s="882"/>
      <c r="F18" s="882"/>
      <c r="G18" s="12"/>
    </row>
    <row r="19" spans="1:7" s="13" customFormat="1" ht="20.25" x14ac:dyDescent="0.3">
      <c r="B19" s="11"/>
      <c r="C19" s="881" t="s">
        <v>875</v>
      </c>
      <c r="D19" s="881"/>
      <c r="E19" s="881"/>
      <c r="F19" s="881"/>
      <c r="G19" s="12"/>
    </row>
    <row r="20" spans="1:7" s="13" customFormat="1" ht="20.25" x14ac:dyDescent="0.3">
      <c r="B20" s="11"/>
      <c r="C20" s="883"/>
      <c r="D20" s="883"/>
      <c r="E20" s="883"/>
      <c r="F20" s="883"/>
      <c r="G20" s="12"/>
    </row>
    <row r="21" spans="1:7" s="13" customFormat="1" ht="20.25" x14ac:dyDescent="0.3">
      <c r="B21" s="11"/>
      <c r="C21" s="882" t="s">
        <v>113</v>
      </c>
      <c r="D21" s="882"/>
      <c r="E21" s="882"/>
      <c r="F21" s="882"/>
      <c r="G21" s="12"/>
    </row>
    <row r="22" spans="1:7" s="64" customFormat="1" ht="18" x14ac:dyDescent="0.25">
      <c r="B22" s="21"/>
      <c r="C22" s="66" t="s">
        <v>803</v>
      </c>
      <c r="D22" s="67" t="s">
        <v>109</v>
      </c>
      <c r="E22" s="22"/>
      <c r="F22" s="22"/>
      <c r="G22" s="24"/>
    </row>
    <row r="23" spans="1:7" s="23" customFormat="1" ht="18" x14ac:dyDescent="0.25">
      <c r="A23" s="64"/>
      <c r="B23" s="21"/>
      <c r="C23" s="22"/>
      <c r="D23" s="67" t="s">
        <v>110</v>
      </c>
      <c r="E23" s="24"/>
      <c r="F23" s="25"/>
      <c r="G23" s="26"/>
    </row>
    <row r="24" spans="1:7" s="23" customFormat="1" ht="18" x14ac:dyDescent="0.25">
      <c r="A24" s="64"/>
      <c r="B24" s="21"/>
      <c r="C24" s="22"/>
      <c r="D24" s="67" t="s">
        <v>111</v>
      </c>
      <c r="E24" s="24"/>
      <c r="F24" s="25"/>
      <c r="G24" s="26"/>
    </row>
    <row r="25" spans="1:7" s="23" customFormat="1" ht="18" x14ac:dyDescent="0.25">
      <c r="A25" s="64"/>
      <c r="B25" s="21"/>
      <c r="C25" s="22"/>
      <c r="D25" s="67" t="s">
        <v>112</v>
      </c>
      <c r="E25" s="24"/>
      <c r="F25" s="25"/>
      <c r="G25" s="26"/>
    </row>
    <row r="26" spans="1:7" x14ac:dyDescent="0.2">
      <c r="D26" s="65"/>
    </row>
    <row r="27" spans="1:7" x14ac:dyDescent="0.2">
      <c r="D27" s="65"/>
    </row>
    <row r="28" spans="1:7" x14ac:dyDescent="0.2">
      <c r="C28" s="17"/>
      <c r="D28" s="65"/>
    </row>
    <row r="34" spans="2:7" ht="15.75" x14ac:dyDescent="0.2">
      <c r="F34" s="97"/>
    </row>
    <row r="36" spans="2:7" ht="15.75" x14ac:dyDescent="0.25">
      <c r="E36" s="98"/>
      <c r="F36" s="97"/>
    </row>
    <row r="45" spans="2:7" s="10" customFormat="1" ht="20.25" x14ac:dyDescent="0.3">
      <c r="B45" s="8"/>
      <c r="C45" s="882"/>
      <c r="D45" s="882"/>
      <c r="E45" s="882"/>
      <c r="F45" s="882"/>
      <c r="G45" s="9"/>
    </row>
  </sheetData>
  <sheetProtection algorithmName="SHA-512" hashValue="F6av/rCJs3l/cL8G0yl1rEF8lN01o9AQkd27e238rFd6s2XiGP5bkMqUA7/pGGtujAKLB6doQrU9JX5iYaJHKQ==" saltValue="FpdMeTOppR8ZscfyKaqt7g==" spinCount="100000" sheet="1" objects="1" scenarios="1" formatCells="0" formatColumns="0" formatRows="0"/>
  <mergeCells count="6">
    <mergeCell ref="C18:F18"/>
    <mergeCell ref="C21:F21"/>
    <mergeCell ref="C45:F45"/>
    <mergeCell ref="C17:F17"/>
    <mergeCell ref="C20:F20"/>
    <mergeCell ref="C19:F19"/>
  </mergeCells>
  <printOptions horizontalCentered="1"/>
  <pageMargins left="0.86614173228346458" right="0.23622047244094491" top="0.74803149606299213" bottom="0.74803149606299213" header="0.31496062992125984" footer="0.31496062992125984"/>
  <pageSetup paperSize="9" scale="93"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Zeros="0" tabSelected="1" view="pageBreakPreview" zoomScale="80" zoomScaleNormal="100" zoomScaleSheetLayoutView="80" workbookViewId="0">
      <pane ySplit="1" topLeftCell="A2" activePane="bottomLeft" state="frozen"/>
      <selection activeCell="C13" sqref="C13"/>
      <selection pane="bottomLeft" sqref="A1:XFD1048576"/>
    </sheetView>
  </sheetViews>
  <sheetFormatPr defaultColWidth="10.28515625" defaultRowHeight="12.75" x14ac:dyDescent="0.2"/>
  <cols>
    <col min="1" max="1" width="11.140625" style="17" customWidth="1"/>
    <col min="2" max="2" width="49.42578125" style="16" customWidth="1"/>
    <col min="3" max="3" width="10.140625" style="17" customWidth="1"/>
    <col min="4" max="4" width="12.42578125" style="18" customWidth="1"/>
    <col min="5" max="5" width="12" style="19" customWidth="1"/>
    <col min="6" max="6" width="16.28515625" style="841" customWidth="1"/>
    <col min="7" max="7" width="5.140625" style="20" bestFit="1" customWidth="1"/>
    <col min="8" max="8" width="4.42578125" style="20" bestFit="1" customWidth="1"/>
    <col min="9" max="9" width="6.140625" style="20" bestFit="1" customWidth="1"/>
    <col min="10" max="10" width="6.42578125" style="20" bestFit="1" customWidth="1"/>
    <col min="11" max="16384" width="10.28515625" style="17"/>
  </cols>
  <sheetData>
    <row r="1" spans="1:10" x14ac:dyDescent="0.2">
      <c r="C1" s="29"/>
      <c r="D1" s="33"/>
      <c r="E1" s="34">
        <v>0</v>
      </c>
      <c r="F1" s="832"/>
    </row>
    <row r="2" spans="1:10" x14ac:dyDescent="0.2">
      <c r="A2" s="35"/>
      <c r="B2" s="36"/>
      <c r="C2" s="37"/>
      <c r="D2" s="34"/>
      <c r="E2" s="38">
        <v>0</v>
      </c>
      <c r="F2" s="833">
        <f>+E2*D2</f>
        <v>0</v>
      </c>
    </row>
    <row r="3" spans="1:10" s="28" customFormat="1" x14ac:dyDescent="0.2">
      <c r="A3" s="39"/>
      <c r="B3" s="40" t="s">
        <v>15</v>
      </c>
      <c r="C3" s="40"/>
      <c r="D3" s="46"/>
      <c r="E3" s="46">
        <v>0</v>
      </c>
      <c r="F3" s="834">
        <f>+E3*D3</f>
        <v>0</v>
      </c>
      <c r="G3" s="41"/>
      <c r="H3" s="41"/>
      <c r="I3" s="41"/>
      <c r="J3" s="41"/>
    </row>
    <row r="4" spans="1:10" s="28" customFormat="1" x14ac:dyDescent="0.2">
      <c r="A4" s="39"/>
      <c r="B4" s="40"/>
      <c r="C4" s="40"/>
      <c r="D4" s="46"/>
      <c r="E4" s="46"/>
      <c r="F4" s="834"/>
      <c r="G4" s="41"/>
      <c r="H4" s="41"/>
      <c r="I4" s="41"/>
      <c r="J4" s="41"/>
    </row>
    <row r="5" spans="1:10" s="28" customFormat="1" x14ac:dyDescent="0.2">
      <c r="A5" s="45" t="str">
        <f>'A.-IZVEDBENI PROJEKTI'!A8</f>
        <v>A</v>
      </c>
      <c r="B5" s="45" t="str">
        <f>'A.-IZVEDBENI PROJEKTI'!B8</f>
        <v>IZRADA IZVEDBENIH PROJEKATA</v>
      </c>
      <c r="C5" s="45"/>
      <c r="D5" s="45"/>
      <c r="E5" s="46"/>
      <c r="F5" s="835">
        <f>'A.-IZVEDBENI PROJEKTI'!$F$8</f>
        <v>0</v>
      </c>
      <c r="G5" s="41"/>
      <c r="H5" s="41"/>
      <c r="I5" s="41"/>
      <c r="J5" s="41"/>
    </row>
    <row r="6" spans="1:10" s="54" customFormat="1" ht="12" x14ac:dyDescent="0.3">
      <c r="A6" s="49"/>
      <c r="B6" s="50"/>
      <c r="C6" s="51"/>
      <c r="D6" s="52"/>
      <c r="E6" s="52"/>
      <c r="F6" s="836"/>
      <c r="G6" s="53"/>
      <c r="H6" s="53"/>
      <c r="I6" s="53"/>
      <c r="J6" s="53"/>
    </row>
    <row r="7" spans="1:10" s="28" customFormat="1" x14ac:dyDescent="0.2">
      <c r="A7" s="45" t="s">
        <v>2043</v>
      </c>
      <c r="B7" s="45" t="s">
        <v>917</v>
      </c>
      <c r="C7" s="45"/>
      <c r="D7" s="45"/>
      <c r="E7" s="45"/>
      <c r="F7" s="837">
        <f>'B+C-GOR'!$G$1227</f>
        <v>0</v>
      </c>
      <c r="G7" s="41"/>
      <c r="H7" s="41"/>
      <c r="I7" s="41"/>
      <c r="J7" s="41"/>
    </row>
    <row r="8" spans="1:10" s="54" customFormat="1" ht="12" x14ac:dyDescent="0.3">
      <c r="A8" s="49"/>
      <c r="B8" s="50"/>
      <c r="C8" s="51"/>
      <c r="D8" s="52"/>
      <c r="E8" s="52"/>
      <c r="F8" s="836"/>
      <c r="G8" s="53"/>
      <c r="H8" s="53"/>
      <c r="I8" s="53"/>
      <c r="J8" s="53"/>
    </row>
    <row r="9" spans="1:10" s="28" customFormat="1" x14ac:dyDescent="0.2">
      <c r="A9" s="45" t="str">
        <f>'D.-ViK'!A206</f>
        <v>D.</v>
      </c>
      <c r="B9" s="45" t="str">
        <f>'D.-ViK'!B206</f>
        <v>VODOVOD I KANALIZACIJA</v>
      </c>
      <c r="C9" s="45"/>
      <c r="D9" s="45"/>
      <c r="E9" s="45"/>
      <c r="F9" s="837">
        <f>'D.-ViK'!$F$206</f>
        <v>0</v>
      </c>
      <c r="G9" s="41"/>
      <c r="H9" s="41"/>
      <c r="I9" s="41"/>
      <c r="J9" s="41"/>
    </row>
    <row r="10" spans="1:10" s="54" customFormat="1" ht="12" x14ac:dyDescent="0.3">
      <c r="A10" s="49"/>
      <c r="B10" s="50"/>
      <c r="C10" s="51"/>
      <c r="D10" s="52"/>
      <c r="E10" s="52"/>
      <c r="F10" s="836"/>
      <c r="G10" s="53"/>
      <c r="H10" s="53"/>
      <c r="I10" s="53"/>
      <c r="J10" s="53"/>
    </row>
    <row r="11" spans="1:10" s="28" customFormat="1" x14ac:dyDescent="0.2">
      <c r="A11" s="45" t="str">
        <f>'[1]E.-ELEKTROINSTALACIJE'!A950</f>
        <v>E.</v>
      </c>
      <c r="B11" s="45" t="str">
        <f>'[1]E.-ELEKTROINSTALACIJE'!B950</f>
        <v>ELEKTROINSTALACIJA-JAKE I SLABE STRUJE</v>
      </c>
      <c r="C11" s="45"/>
      <c r="D11" s="45"/>
      <c r="E11" s="45"/>
      <c r="F11" s="837">
        <f>'E.-ELEKTRO'!$F$949</f>
        <v>0</v>
      </c>
      <c r="G11" s="41"/>
      <c r="H11" s="41"/>
      <c r="I11" s="41"/>
      <c r="J11" s="41"/>
    </row>
    <row r="12" spans="1:10" s="54" customFormat="1" ht="12" x14ac:dyDescent="0.3">
      <c r="A12" s="49"/>
      <c r="B12" s="50"/>
      <c r="C12" s="51"/>
      <c r="D12" s="52"/>
      <c r="E12" s="52"/>
      <c r="F12" s="836"/>
      <c r="G12" s="53"/>
      <c r="H12" s="53"/>
      <c r="I12" s="53"/>
      <c r="J12" s="53"/>
    </row>
    <row r="13" spans="1:10" s="28" customFormat="1" x14ac:dyDescent="0.2">
      <c r="A13" s="45" t="str">
        <f>'F.-GHV'!A447</f>
        <v>F.</v>
      </c>
      <c r="B13" s="45" t="str">
        <f>'F.-GHV'!B447</f>
        <v>GRIJANJE, HLAĐENJE I VENTILACIJA</v>
      </c>
      <c r="C13" s="45"/>
      <c r="D13" s="45"/>
      <c r="E13" s="45"/>
      <c r="F13" s="837">
        <f>'F.-GHV'!$F$447</f>
        <v>0</v>
      </c>
      <c r="G13" s="41"/>
      <c r="H13" s="41"/>
      <c r="I13" s="41"/>
      <c r="J13" s="41"/>
    </row>
    <row r="14" spans="1:10" s="54" customFormat="1" ht="12" x14ac:dyDescent="0.3">
      <c r="A14" s="49"/>
      <c r="B14" s="50"/>
      <c r="C14" s="51"/>
      <c r="D14" s="52"/>
      <c r="E14" s="52"/>
      <c r="F14" s="836"/>
      <c r="G14" s="53"/>
      <c r="H14" s="53"/>
      <c r="I14" s="53"/>
      <c r="J14" s="53"/>
    </row>
    <row r="15" spans="1:10" s="28" customFormat="1" x14ac:dyDescent="0.2">
      <c r="A15" s="45" t="str">
        <f>'G.-SPRINKLER'!A103</f>
        <v>G.</v>
      </c>
      <c r="B15" s="45" t="str">
        <f>'G.-SPRINKLER'!B103</f>
        <v>SPRINKLER</v>
      </c>
      <c r="C15" s="45"/>
      <c r="D15" s="45"/>
      <c r="E15" s="45"/>
      <c r="F15" s="837">
        <f>'G.-SPRINKLER'!$G$103</f>
        <v>0</v>
      </c>
      <c r="G15" s="45"/>
      <c r="H15" s="45">
        <f>'G.-SPRINKLER'!H103</f>
        <v>0</v>
      </c>
      <c r="I15" s="45">
        <f>'G.-SPRINKLER'!I103</f>
        <v>0</v>
      </c>
      <c r="J15" s="41"/>
    </row>
    <row r="16" spans="1:10" s="54" customFormat="1" ht="12" x14ac:dyDescent="0.3">
      <c r="A16" s="49"/>
      <c r="B16" s="50"/>
      <c r="C16" s="51"/>
      <c r="D16" s="52"/>
      <c r="E16" s="52"/>
      <c r="F16" s="836"/>
      <c r="G16" s="53"/>
      <c r="H16" s="53"/>
      <c r="I16" s="53"/>
      <c r="J16" s="53"/>
    </row>
    <row r="17" spans="1:10" s="28" customFormat="1" x14ac:dyDescent="0.2">
      <c r="A17" s="45" t="str">
        <f>'H.-DIZALO'!A11</f>
        <v>H.</v>
      </c>
      <c r="B17" s="45" t="str">
        <f>'H.-DIZALO'!B11</f>
        <v>DIZALO</v>
      </c>
      <c r="C17" s="45"/>
      <c r="D17" s="45"/>
      <c r="E17" s="45"/>
      <c r="F17" s="837">
        <f>'H.-DIZALO'!$F$11</f>
        <v>0</v>
      </c>
      <c r="G17" s="41"/>
      <c r="H17" s="41"/>
      <c r="I17" s="41"/>
      <c r="J17" s="41"/>
    </row>
    <row r="18" spans="1:10" s="54" customFormat="1" ht="12" x14ac:dyDescent="0.3">
      <c r="A18" s="49"/>
      <c r="B18" s="50"/>
      <c r="C18" s="51"/>
      <c r="D18" s="52"/>
      <c r="E18" s="52"/>
      <c r="F18" s="836"/>
      <c r="G18" s="53"/>
      <c r="H18" s="53"/>
      <c r="I18" s="53"/>
      <c r="J18" s="53"/>
    </row>
    <row r="19" spans="1:10" s="28" customFormat="1" ht="28.15" customHeight="1" thickBot="1" x14ac:dyDescent="0.25">
      <c r="A19" s="80"/>
      <c r="B19" s="81" t="s">
        <v>2054</v>
      </c>
      <c r="C19" s="82"/>
      <c r="D19" s="83"/>
      <c r="E19" s="84">
        <v>0</v>
      </c>
      <c r="F19" s="838">
        <f>SUM(F5:F17)</f>
        <v>0</v>
      </c>
      <c r="G19" s="41"/>
      <c r="H19" s="41"/>
      <c r="I19" s="41"/>
      <c r="J19" s="41"/>
    </row>
    <row r="20" spans="1:10" s="28" customFormat="1" ht="28.9" customHeight="1" thickTop="1" x14ac:dyDescent="0.2">
      <c r="A20" s="75"/>
      <c r="B20" s="76" t="s">
        <v>17</v>
      </c>
      <c r="C20" s="77"/>
      <c r="D20" s="78"/>
      <c r="E20" s="79">
        <v>0</v>
      </c>
      <c r="F20" s="839">
        <f>+F19*0.25</f>
        <v>0</v>
      </c>
      <c r="G20" s="41"/>
      <c r="H20" s="41"/>
      <c r="I20" s="41"/>
      <c r="J20" s="41"/>
    </row>
    <row r="21" spans="1:10" s="28" customFormat="1" ht="32.450000000000003" customHeight="1" thickBot="1" x14ac:dyDescent="0.25">
      <c r="A21" s="70"/>
      <c r="B21" s="71" t="s">
        <v>2055</v>
      </c>
      <c r="C21" s="72"/>
      <c r="D21" s="73"/>
      <c r="E21" s="74">
        <v>0</v>
      </c>
      <c r="F21" s="840">
        <f>SUM(F19:F20)</f>
        <v>0</v>
      </c>
      <c r="G21" s="41"/>
      <c r="H21" s="41"/>
      <c r="I21" s="41"/>
      <c r="J21" s="41"/>
    </row>
    <row r="22" spans="1:10" ht="13.5" thickTop="1" x14ac:dyDescent="0.2">
      <c r="A22" s="35"/>
      <c r="E22" s="19">
        <v>0</v>
      </c>
    </row>
    <row r="23" spans="1:10" x14ac:dyDescent="0.2">
      <c r="A23" s="35"/>
      <c r="E23" s="55"/>
    </row>
    <row r="24" spans="1:10" x14ac:dyDescent="0.2">
      <c r="A24" s="35"/>
    </row>
    <row r="25" spans="1:10" x14ac:dyDescent="0.2">
      <c r="E25" s="55"/>
    </row>
  </sheetData>
  <sheetProtection algorithmName="SHA-512" hashValue="mahxYEKQFoeSjVP9DXs/RCfTAV8Sq7adJ18hiCMkXH4Z+fXDCgbpkF/dtzRehT4ONXYPzOQdWNp4Vcg0X0v+6g==" saltValue="uxhe4gFaYpQrQN7r8Tv+vA==" spinCount="100000" sheet="1" objects="1" scenarios="1" formatCells="0" formatColumns="0" formatRows="0"/>
  <printOptions horizontalCentered="1"/>
  <pageMargins left="0.86614173228346458" right="0.23622047244094491" top="0.74803149606299213" bottom="0.74803149606299213" header="0.31496062992125984" footer="0.31496062992125984"/>
  <pageSetup paperSize="9" scale="91"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7"/>
  <sheetViews>
    <sheetView view="pageBreakPreview" topLeftCell="A70" zoomScale="90" zoomScaleNormal="100" zoomScaleSheetLayoutView="90" workbookViewId="0">
      <selection activeCell="A70" sqref="A1:XFD1048576"/>
    </sheetView>
  </sheetViews>
  <sheetFormatPr defaultColWidth="10.28515625" defaultRowHeight="12.75" x14ac:dyDescent="0.2"/>
  <cols>
    <col min="1" max="1" width="5.42578125" style="14" bestFit="1" customWidth="1"/>
    <col min="2" max="2" width="3.42578125" style="15" bestFit="1" customWidth="1"/>
    <col min="3" max="3" width="49.42578125" style="16" customWidth="1"/>
    <col min="4" max="4" width="10.140625" style="17" customWidth="1"/>
    <col min="5" max="5" width="12.42578125" style="18" customWidth="1"/>
    <col min="6" max="6" width="12" style="19" customWidth="1"/>
    <col min="7" max="7" width="16.28515625" style="20" bestFit="1" customWidth="1"/>
    <col min="8" max="8" width="4.140625" style="17" customWidth="1"/>
    <col min="9" max="9" width="7.7109375" style="15" customWidth="1"/>
    <col min="10" max="10" width="10.28515625" style="14"/>
    <col min="11" max="16384" width="10.28515625" style="17"/>
  </cols>
  <sheetData>
    <row r="1" spans="1:12" s="5" customFormat="1" ht="13.5" x14ac:dyDescent="0.25">
      <c r="A1" s="1" t="s">
        <v>0</v>
      </c>
      <c r="B1" s="2"/>
      <c r="C1" s="3"/>
      <c r="D1" s="885" t="s">
        <v>106</v>
      </c>
      <c r="E1" s="886"/>
      <c r="F1" s="887"/>
      <c r="G1" s="4" t="s">
        <v>1</v>
      </c>
    </row>
    <row r="2" spans="1:12" s="5" customFormat="1" ht="13.5" x14ac:dyDescent="0.25">
      <c r="A2" s="888" t="s">
        <v>103</v>
      </c>
      <c r="B2" s="889"/>
      <c r="C2" s="890"/>
      <c r="D2" s="894" t="s">
        <v>107</v>
      </c>
      <c r="E2" s="895"/>
      <c r="F2" s="896"/>
      <c r="G2" s="6" t="s">
        <v>104</v>
      </c>
    </row>
    <row r="3" spans="1:12" s="5" customFormat="1" x14ac:dyDescent="0.2">
      <c r="A3" s="891"/>
      <c r="B3" s="892"/>
      <c r="C3" s="893"/>
      <c r="D3" s="897" t="s">
        <v>108</v>
      </c>
      <c r="E3" s="898"/>
      <c r="F3" s="899"/>
      <c r="G3" s="7" t="s">
        <v>105</v>
      </c>
    </row>
    <row r="4" spans="1:12" x14ac:dyDescent="0.2">
      <c r="A4" s="27"/>
      <c r="I4" s="15">
        <v>1</v>
      </c>
    </row>
    <row r="5" spans="1:12" s="23" customFormat="1" ht="18" x14ac:dyDescent="0.25">
      <c r="A5" s="21"/>
      <c r="B5" s="21"/>
      <c r="C5" s="22" t="s">
        <v>269</v>
      </c>
      <c r="E5" s="24"/>
      <c r="F5" s="25"/>
      <c r="G5" s="26"/>
      <c r="I5" s="21">
        <v>1</v>
      </c>
      <c r="J5" s="64"/>
      <c r="K5" s="64"/>
      <c r="L5" s="64"/>
    </row>
    <row r="6" spans="1:12" x14ac:dyDescent="0.2">
      <c r="A6" s="27"/>
      <c r="I6" s="15">
        <v>1</v>
      </c>
      <c r="K6" s="14"/>
      <c r="L6" s="14"/>
    </row>
    <row r="7" spans="1:12" s="28" customFormat="1" x14ac:dyDescent="0.2">
      <c r="A7" s="85" t="s">
        <v>270</v>
      </c>
      <c r="B7" s="27"/>
      <c r="C7" s="900" t="s">
        <v>271</v>
      </c>
      <c r="D7" s="900"/>
      <c r="E7" s="900"/>
      <c r="F7" s="900"/>
      <c r="G7" s="86"/>
      <c r="I7" s="27">
        <v>1</v>
      </c>
      <c r="J7" s="87"/>
      <c r="K7" s="87"/>
      <c r="L7" s="87"/>
    </row>
    <row r="8" spans="1:12" x14ac:dyDescent="0.2">
      <c r="A8" s="85"/>
      <c r="C8" s="901"/>
      <c r="D8" s="901"/>
      <c r="E8" s="901"/>
      <c r="F8" s="901"/>
      <c r="G8" s="901"/>
      <c r="I8" s="15">
        <v>1</v>
      </c>
      <c r="K8" s="14"/>
      <c r="L8" s="14"/>
    </row>
    <row r="9" spans="1:12" ht="51" x14ac:dyDescent="0.2">
      <c r="A9" s="85"/>
      <c r="C9" s="884" t="s">
        <v>678</v>
      </c>
      <c r="D9" s="884"/>
      <c r="E9" s="884"/>
      <c r="F9" s="884"/>
      <c r="G9" s="884"/>
      <c r="I9" s="88" t="s">
        <v>272</v>
      </c>
      <c r="K9" s="14"/>
      <c r="L9" s="14"/>
    </row>
    <row r="10" spans="1:12" ht="38.25" x14ac:dyDescent="0.2">
      <c r="A10" s="85"/>
      <c r="C10" s="884" t="s">
        <v>273</v>
      </c>
      <c r="D10" s="884"/>
      <c r="E10" s="884"/>
      <c r="F10" s="884"/>
      <c r="G10" s="884"/>
      <c r="I10" s="88" t="s">
        <v>274</v>
      </c>
      <c r="K10" s="14"/>
      <c r="L10" s="14"/>
    </row>
    <row r="11" spans="1:12" ht="51" x14ac:dyDescent="0.2">
      <c r="A11" s="89"/>
      <c r="C11" s="884" t="s">
        <v>275</v>
      </c>
      <c r="D11" s="884"/>
      <c r="E11" s="884"/>
      <c r="F11" s="884"/>
      <c r="G11" s="884"/>
      <c r="I11" s="88" t="s">
        <v>272</v>
      </c>
      <c r="K11" s="14"/>
      <c r="L11" s="14"/>
    </row>
    <row r="12" spans="1:12" ht="38.25" x14ac:dyDescent="0.2">
      <c r="A12" s="85"/>
      <c r="C12" s="884" t="s">
        <v>276</v>
      </c>
      <c r="D12" s="884"/>
      <c r="E12" s="884"/>
      <c r="F12" s="884"/>
      <c r="G12" s="884"/>
      <c r="I12" s="88" t="s">
        <v>274</v>
      </c>
      <c r="K12" s="14"/>
      <c r="L12" s="14"/>
    </row>
    <row r="13" spans="1:12" ht="38.25" x14ac:dyDescent="0.2">
      <c r="A13" s="85"/>
      <c r="C13" s="884" t="s">
        <v>679</v>
      </c>
      <c r="D13" s="884"/>
      <c r="E13" s="884"/>
      <c r="F13" s="884"/>
      <c r="G13" s="884"/>
      <c r="I13" s="88" t="s">
        <v>274</v>
      </c>
      <c r="K13" s="14"/>
      <c r="L13" s="14"/>
    </row>
    <row r="14" spans="1:12" x14ac:dyDescent="0.2">
      <c r="A14" s="85"/>
      <c r="C14" s="884" t="s">
        <v>277</v>
      </c>
      <c r="D14" s="884"/>
      <c r="E14" s="884"/>
      <c r="F14" s="884"/>
      <c r="G14" s="884"/>
      <c r="I14" s="88">
        <v>1</v>
      </c>
      <c r="K14" s="14"/>
      <c r="L14" s="14"/>
    </row>
    <row r="15" spans="1:12" ht="25.5" x14ac:dyDescent="0.2">
      <c r="A15" s="85"/>
      <c r="C15" s="884" t="s">
        <v>278</v>
      </c>
      <c r="D15" s="884"/>
      <c r="E15" s="884"/>
      <c r="F15" s="884"/>
      <c r="G15" s="884"/>
      <c r="I15" s="88" t="s">
        <v>279</v>
      </c>
      <c r="K15" s="14"/>
      <c r="L15" s="14"/>
    </row>
    <row r="16" spans="1:12" ht="38.25" x14ac:dyDescent="0.2">
      <c r="A16" s="85"/>
      <c r="C16" s="884" t="s">
        <v>280</v>
      </c>
      <c r="D16" s="884"/>
      <c r="E16" s="884"/>
      <c r="F16" s="884"/>
      <c r="G16" s="884"/>
      <c r="I16" s="88" t="s">
        <v>274</v>
      </c>
      <c r="K16" s="14"/>
      <c r="L16" s="14"/>
    </row>
    <row r="17" spans="1:12" ht="25.5" x14ac:dyDescent="0.2">
      <c r="A17" s="85"/>
      <c r="C17" s="884" t="s">
        <v>281</v>
      </c>
      <c r="D17" s="884"/>
      <c r="E17" s="884"/>
      <c r="F17" s="884"/>
      <c r="G17" s="884"/>
      <c r="I17" s="88" t="s">
        <v>279</v>
      </c>
      <c r="K17" s="14"/>
      <c r="L17" s="14"/>
    </row>
    <row r="18" spans="1:12" ht="63.75" x14ac:dyDescent="0.2">
      <c r="A18" s="85"/>
      <c r="C18" s="901" t="s">
        <v>282</v>
      </c>
      <c r="D18" s="901"/>
      <c r="E18" s="901"/>
      <c r="F18" s="901"/>
      <c r="G18" s="901"/>
      <c r="I18" s="88" t="s">
        <v>283</v>
      </c>
      <c r="K18" s="14"/>
      <c r="L18" s="14"/>
    </row>
    <row r="19" spans="1:12" ht="38.25" x14ac:dyDescent="0.2">
      <c r="A19" s="85"/>
      <c r="C19" s="901" t="s">
        <v>284</v>
      </c>
      <c r="D19" s="901"/>
      <c r="E19" s="901"/>
      <c r="F19" s="901"/>
      <c r="G19" s="901"/>
      <c r="I19" s="88" t="s">
        <v>274</v>
      </c>
      <c r="K19" s="14"/>
      <c r="L19" s="14"/>
    </row>
    <row r="20" spans="1:12" x14ac:dyDescent="0.2">
      <c r="A20" s="85"/>
      <c r="C20" s="901"/>
      <c r="D20" s="901"/>
      <c r="E20" s="901"/>
      <c r="F20" s="901"/>
      <c r="G20" s="901"/>
      <c r="I20" s="88">
        <v>1</v>
      </c>
      <c r="K20" s="14"/>
      <c r="L20" s="14"/>
    </row>
    <row r="21" spans="1:12" s="28" customFormat="1" ht="25.5" x14ac:dyDescent="0.2">
      <c r="A21" s="85" t="s">
        <v>285</v>
      </c>
      <c r="B21" s="27"/>
      <c r="C21" s="902" t="s">
        <v>286</v>
      </c>
      <c r="D21" s="902"/>
      <c r="E21" s="902"/>
      <c r="F21" s="902"/>
      <c r="G21" s="902"/>
      <c r="I21" s="90" t="s">
        <v>279</v>
      </c>
      <c r="J21" s="87"/>
      <c r="K21" s="87"/>
      <c r="L21" s="87"/>
    </row>
    <row r="22" spans="1:12" x14ac:dyDescent="0.2">
      <c r="A22" s="85"/>
      <c r="C22" s="901"/>
      <c r="D22" s="901"/>
      <c r="E22" s="901"/>
      <c r="F22" s="901"/>
      <c r="G22" s="901"/>
      <c r="I22" s="88">
        <v>1</v>
      </c>
      <c r="K22" s="14"/>
      <c r="L22" s="14"/>
    </row>
    <row r="23" spans="1:12" s="28" customFormat="1" x14ac:dyDescent="0.2">
      <c r="A23" s="85"/>
      <c r="B23" s="27"/>
      <c r="C23" s="902" t="s">
        <v>287</v>
      </c>
      <c r="D23" s="902"/>
      <c r="E23" s="902"/>
      <c r="F23" s="902"/>
      <c r="G23" s="902"/>
      <c r="I23" s="90">
        <v>1</v>
      </c>
      <c r="J23" s="87"/>
      <c r="K23" s="87"/>
      <c r="L23" s="87"/>
    </row>
    <row r="24" spans="1:12" s="28" customFormat="1" x14ac:dyDescent="0.2">
      <c r="A24" s="85"/>
      <c r="B24" s="15"/>
      <c r="C24" s="110"/>
      <c r="D24" s="110"/>
      <c r="E24" s="110"/>
      <c r="F24" s="110"/>
      <c r="G24" s="110"/>
      <c r="I24" s="88">
        <v>1</v>
      </c>
      <c r="J24" s="14"/>
      <c r="K24" s="87"/>
      <c r="L24" s="87"/>
    </row>
    <row r="25" spans="1:12" ht="102" x14ac:dyDescent="0.2">
      <c r="A25" s="85"/>
      <c r="C25" s="884" t="s">
        <v>288</v>
      </c>
      <c r="D25" s="884"/>
      <c r="E25" s="884"/>
      <c r="F25" s="884"/>
      <c r="G25" s="884"/>
      <c r="I25" s="88" t="s">
        <v>289</v>
      </c>
      <c r="K25" s="14"/>
      <c r="L25" s="14"/>
    </row>
    <row r="26" spans="1:12" x14ac:dyDescent="0.2">
      <c r="A26" s="85"/>
      <c r="C26" s="103"/>
      <c r="D26" s="91"/>
      <c r="E26" s="91"/>
      <c r="F26" s="91"/>
      <c r="G26" s="91"/>
      <c r="I26" s="88">
        <v>1</v>
      </c>
      <c r="K26" s="14"/>
      <c r="L26" s="14"/>
    </row>
    <row r="27" spans="1:12" s="28" customFormat="1" x14ac:dyDescent="0.2">
      <c r="A27" s="85"/>
      <c r="B27" s="27"/>
      <c r="C27" s="92" t="s">
        <v>290</v>
      </c>
      <c r="D27" s="93"/>
      <c r="E27" s="93"/>
      <c r="F27" s="93"/>
      <c r="G27" s="93"/>
      <c r="I27" s="90">
        <v>1</v>
      </c>
      <c r="J27" s="87"/>
      <c r="K27" s="87"/>
      <c r="L27" s="87"/>
    </row>
    <row r="28" spans="1:12" x14ac:dyDescent="0.2">
      <c r="A28" s="85"/>
      <c r="C28" s="103"/>
      <c r="D28" s="91"/>
      <c r="E28" s="91"/>
      <c r="F28" s="91"/>
      <c r="G28" s="91"/>
      <c r="I28" s="88">
        <v>1</v>
      </c>
      <c r="K28" s="14"/>
      <c r="L28" s="14"/>
    </row>
    <row r="29" spans="1:12" ht="25.5" x14ac:dyDescent="0.2">
      <c r="A29" s="85"/>
      <c r="C29" s="884" t="s">
        <v>291</v>
      </c>
      <c r="D29" s="884"/>
      <c r="E29" s="884"/>
      <c r="F29" s="884"/>
      <c r="G29" s="884"/>
      <c r="I29" s="88" t="s">
        <v>279</v>
      </c>
      <c r="K29" s="14"/>
      <c r="L29" s="14"/>
    </row>
    <row r="30" spans="1:12" x14ac:dyDescent="0.2">
      <c r="A30" s="85"/>
      <c r="B30" s="15" t="s">
        <v>4</v>
      </c>
      <c r="C30" s="884" t="s">
        <v>292</v>
      </c>
      <c r="D30" s="884"/>
      <c r="E30" s="884"/>
      <c r="F30" s="884"/>
      <c r="G30" s="884"/>
      <c r="I30" s="88">
        <v>1</v>
      </c>
      <c r="K30" s="14"/>
      <c r="L30" s="14"/>
    </row>
    <row r="31" spans="1:12" x14ac:dyDescent="0.2">
      <c r="A31" s="85"/>
      <c r="B31" s="15" t="s">
        <v>4</v>
      </c>
      <c r="C31" s="884" t="s">
        <v>293</v>
      </c>
      <c r="D31" s="884"/>
      <c r="E31" s="884"/>
      <c r="F31" s="884"/>
      <c r="G31" s="884"/>
      <c r="I31" s="88">
        <v>1</v>
      </c>
      <c r="K31" s="14"/>
      <c r="L31" s="14"/>
    </row>
    <row r="32" spans="1:12" x14ac:dyDescent="0.2">
      <c r="A32" s="85"/>
      <c r="B32" s="15" t="s">
        <v>4</v>
      </c>
      <c r="C32" s="884" t="s">
        <v>294</v>
      </c>
      <c r="D32" s="884"/>
      <c r="E32" s="884"/>
      <c r="F32" s="884"/>
      <c r="G32" s="884"/>
      <c r="I32" s="88">
        <v>1</v>
      </c>
      <c r="K32" s="14"/>
      <c r="L32" s="14"/>
    </row>
    <row r="33" spans="1:12" x14ac:dyDescent="0.2">
      <c r="A33" s="85"/>
      <c r="B33" s="15" t="s">
        <v>4</v>
      </c>
      <c r="C33" s="884" t="s">
        <v>295</v>
      </c>
      <c r="D33" s="884"/>
      <c r="E33" s="884"/>
      <c r="F33" s="884"/>
      <c r="G33" s="884"/>
      <c r="I33" s="88">
        <v>1</v>
      </c>
      <c r="K33" s="14"/>
      <c r="L33" s="14"/>
    </row>
    <row r="34" spans="1:12" ht="25.5" x14ac:dyDescent="0.2">
      <c r="A34" s="85"/>
      <c r="B34" s="15" t="s">
        <v>4</v>
      </c>
      <c r="C34" s="884" t="s">
        <v>296</v>
      </c>
      <c r="D34" s="884"/>
      <c r="E34" s="884"/>
      <c r="F34" s="884"/>
      <c r="G34" s="884"/>
      <c r="I34" s="88" t="s">
        <v>279</v>
      </c>
      <c r="K34" s="14"/>
      <c r="L34" s="14"/>
    </row>
    <row r="35" spans="1:12" x14ac:dyDescent="0.2">
      <c r="A35" s="85"/>
      <c r="B35" s="15" t="s">
        <v>4</v>
      </c>
      <c r="C35" s="884" t="s">
        <v>297</v>
      </c>
      <c r="D35" s="884"/>
      <c r="E35" s="884"/>
      <c r="F35" s="884"/>
      <c r="G35" s="884"/>
      <c r="I35" s="88">
        <v>1</v>
      </c>
      <c r="K35" s="14"/>
      <c r="L35" s="14"/>
    </row>
    <row r="36" spans="1:12" x14ac:dyDescent="0.2">
      <c r="A36" s="85"/>
      <c r="B36" s="15" t="s">
        <v>4</v>
      </c>
      <c r="C36" s="884" t="s">
        <v>298</v>
      </c>
      <c r="D36" s="884"/>
      <c r="E36" s="884"/>
      <c r="F36" s="884"/>
      <c r="G36" s="884"/>
      <c r="I36" s="88">
        <v>1</v>
      </c>
      <c r="K36" s="14"/>
      <c r="L36" s="14"/>
    </row>
    <row r="37" spans="1:12" ht="25.5" x14ac:dyDescent="0.2">
      <c r="A37" s="85"/>
      <c r="B37" s="15" t="s">
        <v>4</v>
      </c>
      <c r="C37" s="884" t="s">
        <v>299</v>
      </c>
      <c r="D37" s="884"/>
      <c r="E37" s="884"/>
      <c r="F37" s="884"/>
      <c r="G37" s="884"/>
      <c r="I37" s="88" t="s">
        <v>279</v>
      </c>
      <c r="K37" s="14"/>
      <c r="L37" s="14"/>
    </row>
    <row r="38" spans="1:12" x14ac:dyDescent="0.2">
      <c r="A38" s="85"/>
      <c r="B38" s="15" t="s">
        <v>4</v>
      </c>
      <c r="C38" s="884" t="s">
        <v>300</v>
      </c>
      <c r="D38" s="884"/>
      <c r="E38" s="884"/>
      <c r="F38" s="884"/>
      <c r="G38" s="884"/>
      <c r="I38" s="88">
        <v>1</v>
      </c>
      <c r="K38" s="14"/>
      <c r="L38" s="14"/>
    </row>
    <row r="39" spans="1:12" x14ac:dyDescent="0.2">
      <c r="A39" s="85"/>
      <c r="B39" s="15" t="s">
        <v>4</v>
      </c>
      <c r="C39" s="884" t="s">
        <v>301</v>
      </c>
      <c r="D39" s="884"/>
      <c r="E39" s="884"/>
      <c r="F39" s="884"/>
      <c r="G39" s="884"/>
      <c r="I39" s="88">
        <v>1</v>
      </c>
      <c r="K39" s="14"/>
      <c r="L39" s="14"/>
    </row>
    <row r="40" spans="1:12" x14ac:dyDescent="0.2">
      <c r="A40" s="85"/>
      <c r="B40" s="15" t="s">
        <v>4</v>
      </c>
      <c r="C40" s="884" t="s">
        <v>302</v>
      </c>
      <c r="D40" s="884"/>
      <c r="E40" s="884"/>
      <c r="F40" s="884"/>
      <c r="G40" s="884"/>
      <c r="I40" s="88">
        <v>1</v>
      </c>
      <c r="K40" s="14"/>
      <c r="L40" s="14"/>
    </row>
    <row r="41" spans="1:12" ht="25.5" x14ac:dyDescent="0.2">
      <c r="A41" s="85"/>
      <c r="B41" s="15" t="s">
        <v>4</v>
      </c>
      <c r="C41" s="903" t="s">
        <v>303</v>
      </c>
      <c r="D41" s="903"/>
      <c r="E41" s="903"/>
      <c r="F41" s="903"/>
      <c r="G41" s="903"/>
      <c r="I41" s="88" t="s">
        <v>279</v>
      </c>
      <c r="K41" s="14"/>
      <c r="L41" s="14"/>
    </row>
    <row r="42" spans="1:12" ht="25.5" x14ac:dyDescent="0.2">
      <c r="A42" s="85"/>
      <c r="B42" s="15" t="s">
        <v>4</v>
      </c>
      <c r="C42" s="884" t="s">
        <v>304</v>
      </c>
      <c r="D42" s="884"/>
      <c r="E42" s="884"/>
      <c r="F42" s="884"/>
      <c r="G42" s="884"/>
      <c r="I42" s="88" t="s">
        <v>279</v>
      </c>
      <c r="K42" s="14"/>
      <c r="L42" s="14"/>
    </row>
    <row r="43" spans="1:12" ht="25.5" x14ac:dyDescent="0.2">
      <c r="A43" s="85"/>
      <c r="B43" s="15" t="s">
        <v>4</v>
      </c>
      <c r="C43" s="884" t="s">
        <v>305</v>
      </c>
      <c r="D43" s="884"/>
      <c r="E43" s="884"/>
      <c r="F43" s="884"/>
      <c r="G43" s="884"/>
      <c r="I43" s="88" t="s">
        <v>279</v>
      </c>
      <c r="K43" s="14"/>
      <c r="L43" s="14"/>
    </row>
    <row r="44" spans="1:12" x14ac:dyDescent="0.2">
      <c r="A44" s="85"/>
      <c r="B44" s="15" t="s">
        <v>4</v>
      </c>
      <c r="C44" s="884" t="s">
        <v>680</v>
      </c>
      <c r="D44" s="884"/>
      <c r="E44" s="884"/>
      <c r="F44" s="884"/>
      <c r="G44" s="884"/>
      <c r="I44" s="88">
        <v>1</v>
      </c>
      <c r="K44" s="14"/>
      <c r="L44" s="14"/>
    </row>
    <row r="45" spans="1:12" ht="25.5" x14ac:dyDescent="0.2">
      <c r="A45" s="85"/>
      <c r="C45" s="884" t="s">
        <v>306</v>
      </c>
      <c r="D45" s="884"/>
      <c r="E45" s="884"/>
      <c r="F45" s="884"/>
      <c r="G45" s="884"/>
      <c r="I45" s="88" t="s">
        <v>279</v>
      </c>
      <c r="K45" s="14"/>
      <c r="L45" s="14"/>
    </row>
    <row r="46" spans="1:12" x14ac:dyDescent="0.2">
      <c r="A46" s="85"/>
      <c r="C46" s="109"/>
      <c r="D46" s="109"/>
      <c r="E46" s="109"/>
      <c r="F46" s="109"/>
      <c r="G46" s="109"/>
      <c r="I46" s="88">
        <v>1</v>
      </c>
      <c r="K46" s="14"/>
      <c r="L46" s="14"/>
    </row>
    <row r="47" spans="1:12" s="28" customFormat="1" x14ac:dyDescent="0.2">
      <c r="A47" s="85"/>
      <c r="B47" s="27"/>
      <c r="C47" s="902" t="s">
        <v>307</v>
      </c>
      <c r="D47" s="902"/>
      <c r="E47" s="902"/>
      <c r="F47" s="902"/>
      <c r="G47" s="902"/>
      <c r="I47" s="90">
        <v>1</v>
      </c>
      <c r="J47" s="87"/>
      <c r="K47" s="87"/>
      <c r="L47" s="87"/>
    </row>
    <row r="48" spans="1:12" x14ac:dyDescent="0.2">
      <c r="A48" s="85"/>
      <c r="C48" s="109"/>
      <c r="D48" s="109"/>
      <c r="E48" s="109"/>
      <c r="F48" s="109"/>
      <c r="G48" s="109"/>
      <c r="I48" s="88">
        <v>1</v>
      </c>
      <c r="K48" s="14"/>
      <c r="L48" s="14"/>
    </row>
    <row r="49" spans="1:12" ht="51" x14ac:dyDescent="0.2">
      <c r="A49" s="85"/>
      <c r="C49" s="884" t="s">
        <v>308</v>
      </c>
      <c r="D49" s="884"/>
      <c r="E49" s="884"/>
      <c r="F49" s="884"/>
      <c r="G49" s="884"/>
      <c r="I49" s="88" t="s">
        <v>272</v>
      </c>
      <c r="K49" s="14"/>
      <c r="L49" s="14"/>
    </row>
    <row r="50" spans="1:12" x14ac:dyDescent="0.2">
      <c r="A50" s="85"/>
      <c r="C50" s="109"/>
      <c r="D50" s="109"/>
      <c r="E50" s="109"/>
      <c r="F50" s="109"/>
      <c r="G50" s="109"/>
      <c r="I50" s="88">
        <v>1</v>
      </c>
      <c r="K50" s="14"/>
      <c r="L50" s="14"/>
    </row>
    <row r="51" spans="1:12" s="28" customFormat="1" x14ac:dyDescent="0.2">
      <c r="A51" s="85"/>
      <c r="B51" s="27"/>
      <c r="C51" s="902" t="s">
        <v>309</v>
      </c>
      <c r="D51" s="902"/>
      <c r="E51" s="902"/>
      <c r="F51" s="902"/>
      <c r="G51" s="902"/>
      <c r="I51" s="90">
        <v>1</v>
      </c>
      <c r="J51" s="87"/>
      <c r="K51" s="87"/>
      <c r="L51" s="87"/>
    </row>
    <row r="52" spans="1:12" s="28" customFormat="1" x14ac:dyDescent="0.2">
      <c r="A52" s="85"/>
      <c r="B52" s="27"/>
      <c r="C52" s="110"/>
      <c r="D52" s="110"/>
      <c r="E52" s="110"/>
      <c r="F52" s="110"/>
      <c r="G52" s="110"/>
      <c r="I52" s="88">
        <v>1</v>
      </c>
      <c r="J52" s="14"/>
      <c r="K52" s="87"/>
      <c r="L52" s="87"/>
    </row>
    <row r="53" spans="1:12" ht="25.5" x14ac:dyDescent="0.2">
      <c r="A53" s="85"/>
      <c r="C53" s="884" t="s">
        <v>310</v>
      </c>
      <c r="D53" s="884"/>
      <c r="E53" s="884"/>
      <c r="F53" s="884"/>
      <c r="G53" s="884"/>
      <c r="I53" s="88" t="s">
        <v>279</v>
      </c>
      <c r="K53" s="14"/>
      <c r="L53" s="14"/>
    </row>
    <row r="54" spans="1:12" x14ac:dyDescent="0.2">
      <c r="A54" s="85"/>
      <c r="C54" s="901"/>
      <c r="D54" s="901"/>
      <c r="E54" s="901"/>
      <c r="F54" s="901"/>
      <c r="G54" s="901"/>
      <c r="I54" s="88">
        <v>1</v>
      </c>
      <c r="K54" s="14"/>
      <c r="L54" s="14"/>
    </row>
    <row r="55" spans="1:12" s="28" customFormat="1" x14ac:dyDescent="0.2">
      <c r="A55" s="85"/>
      <c r="B55" s="27"/>
      <c r="C55" s="902" t="s">
        <v>311</v>
      </c>
      <c r="D55" s="902"/>
      <c r="E55" s="902"/>
      <c r="F55" s="902"/>
      <c r="G55" s="902"/>
      <c r="I55" s="90">
        <v>1</v>
      </c>
      <c r="J55" s="87"/>
      <c r="K55" s="87"/>
      <c r="L55" s="87"/>
    </row>
    <row r="56" spans="1:12" ht="51" x14ac:dyDescent="0.2">
      <c r="A56" s="85"/>
      <c r="C56" s="884" t="s">
        <v>312</v>
      </c>
      <c r="D56" s="884"/>
      <c r="E56" s="884"/>
      <c r="F56" s="884"/>
      <c r="G56" s="884"/>
      <c r="I56" s="88" t="s">
        <v>272</v>
      </c>
      <c r="K56" s="14"/>
      <c r="L56" s="14"/>
    </row>
    <row r="57" spans="1:12" x14ac:dyDescent="0.2">
      <c r="A57" s="85"/>
      <c r="C57" s="109"/>
      <c r="D57" s="109"/>
      <c r="E57" s="109"/>
      <c r="F57" s="109"/>
      <c r="G57" s="109"/>
      <c r="I57" s="88">
        <v>1</v>
      </c>
      <c r="K57" s="14"/>
      <c r="L57" s="14"/>
    </row>
    <row r="58" spans="1:12" s="28" customFormat="1" x14ac:dyDescent="0.2">
      <c r="A58" s="85"/>
      <c r="B58" s="27"/>
      <c r="C58" s="902" t="s">
        <v>313</v>
      </c>
      <c r="D58" s="902"/>
      <c r="E58" s="902"/>
      <c r="F58" s="902"/>
      <c r="G58" s="902"/>
      <c r="I58" s="90">
        <v>1</v>
      </c>
      <c r="J58" s="87"/>
      <c r="K58" s="87"/>
      <c r="L58" s="87"/>
    </row>
    <row r="59" spans="1:12" x14ac:dyDescent="0.2">
      <c r="A59" s="85"/>
      <c r="C59" s="109"/>
      <c r="D59" s="109"/>
      <c r="E59" s="109"/>
      <c r="F59" s="109"/>
      <c r="G59" s="109"/>
      <c r="I59" s="88">
        <v>1</v>
      </c>
      <c r="K59" s="14"/>
      <c r="L59" s="14"/>
    </row>
    <row r="60" spans="1:12" ht="25.5" x14ac:dyDescent="0.2">
      <c r="A60" s="85"/>
      <c r="C60" s="884" t="s">
        <v>314</v>
      </c>
      <c r="D60" s="884"/>
      <c r="E60" s="884"/>
      <c r="F60" s="884"/>
      <c r="G60" s="884"/>
      <c r="I60" s="88" t="s">
        <v>279</v>
      </c>
      <c r="K60" s="14"/>
      <c r="L60" s="14"/>
    </row>
    <row r="61" spans="1:12" x14ac:dyDescent="0.2">
      <c r="A61" s="85"/>
      <c r="C61" s="109"/>
      <c r="D61" s="109"/>
      <c r="E61" s="109"/>
      <c r="F61" s="109"/>
      <c r="G61" s="109"/>
      <c r="I61" s="88">
        <v>1</v>
      </c>
      <c r="K61" s="14"/>
      <c r="L61" s="14"/>
    </row>
    <row r="62" spans="1:12" s="28" customFormat="1" x14ac:dyDescent="0.2">
      <c r="A62" s="85"/>
      <c r="B62" s="27"/>
      <c r="C62" s="902" t="s">
        <v>315</v>
      </c>
      <c r="D62" s="902"/>
      <c r="E62" s="902"/>
      <c r="F62" s="902"/>
      <c r="G62" s="902"/>
      <c r="I62" s="90">
        <v>1</v>
      </c>
      <c r="J62" s="87"/>
      <c r="K62" s="87"/>
      <c r="L62" s="87"/>
    </row>
    <row r="63" spans="1:12" x14ac:dyDescent="0.2">
      <c r="A63" s="85"/>
      <c r="C63" s="109"/>
      <c r="D63" s="109"/>
      <c r="E63" s="109"/>
      <c r="F63" s="109"/>
      <c r="G63" s="109"/>
      <c r="I63" s="88">
        <v>1</v>
      </c>
      <c r="K63" s="14"/>
      <c r="L63" s="14"/>
    </row>
    <row r="64" spans="1:12" x14ac:dyDescent="0.2">
      <c r="A64" s="85"/>
      <c r="C64" s="884" t="s">
        <v>316</v>
      </c>
      <c r="D64" s="884"/>
      <c r="E64" s="884"/>
      <c r="F64" s="884"/>
      <c r="G64" s="884"/>
      <c r="I64" s="88">
        <v>1</v>
      </c>
      <c r="K64" s="14"/>
      <c r="L64" s="14"/>
    </row>
    <row r="65" spans="1:12" x14ac:dyDescent="0.2">
      <c r="A65" s="85"/>
      <c r="C65" s="109"/>
      <c r="D65" s="109"/>
      <c r="E65" s="109"/>
      <c r="F65" s="109"/>
      <c r="G65" s="109"/>
      <c r="I65" s="88">
        <v>1</v>
      </c>
      <c r="K65" s="14"/>
      <c r="L65" s="14"/>
    </row>
    <row r="66" spans="1:12" s="28" customFormat="1" x14ac:dyDescent="0.2">
      <c r="A66" s="85"/>
      <c r="B66" s="27"/>
      <c r="C66" s="902" t="s">
        <v>317</v>
      </c>
      <c r="D66" s="902"/>
      <c r="E66" s="902"/>
      <c r="F66" s="902"/>
      <c r="G66" s="902"/>
      <c r="I66" s="90">
        <v>1</v>
      </c>
      <c r="J66" s="87"/>
      <c r="K66" s="87"/>
      <c r="L66" s="87"/>
    </row>
    <row r="67" spans="1:12" x14ac:dyDescent="0.2">
      <c r="A67" s="85"/>
      <c r="C67" s="109"/>
      <c r="D67" s="109"/>
      <c r="E67" s="109"/>
      <c r="F67" s="109"/>
      <c r="G67" s="109"/>
      <c r="I67" s="88">
        <v>1</v>
      </c>
      <c r="K67" s="14"/>
      <c r="L67" s="14"/>
    </row>
    <row r="68" spans="1:12" ht="76.5" x14ac:dyDescent="0.2">
      <c r="A68" s="85"/>
      <c r="C68" s="884" t="s">
        <v>318</v>
      </c>
      <c r="D68" s="884"/>
      <c r="E68" s="884"/>
      <c r="F68" s="884"/>
      <c r="G68" s="884"/>
      <c r="I68" s="88" t="s">
        <v>319</v>
      </c>
      <c r="K68" s="14"/>
      <c r="L68" s="14"/>
    </row>
    <row r="69" spans="1:12" x14ac:dyDescent="0.2">
      <c r="A69" s="85"/>
      <c r="C69" s="901"/>
      <c r="D69" s="901"/>
      <c r="E69" s="901"/>
      <c r="F69" s="901"/>
      <c r="G69" s="901"/>
      <c r="I69" s="88">
        <v>1</v>
      </c>
      <c r="K69" s="14"/>
      <c r="L69" s="14"/>
    </row>
    <row r="70" spans="1:12" s="28" customFormat="1" x14ac:dyDescent="0.2">
      <c r="A70" s="85"/>
      <c r="B70" s="27"/>
      <c r="C70" s="902" t="s">
        <v>320</v>
      </c>
      <c r="D70" s="902"/>
      <c r="E70" s="902"/>
      <c r="F70" s="902"/>
      <c r="G70" s="902"/>
      <c r="I70" s="90">
        <v>1</v>
      </c>
      <c r="J70" s="87"/>
      <c r="K70" s="87"/>
      <c r="L70" s="87"/>
    </row>
    <row r="71" spans="1:12" x14ac:dyDescent="0.2">
      <c r="A71" s="85"/>
      <c r="C71" s="109"/>
      <c r="D71" s="109"/>
      <c r="E71" s="109"/>
      <c r="F71" s="109"/>
      <c r="G71" s="109"/>
      <c r="I71" s="88">
        <v>1</v>
      </c>
      <c r="K71" s="14"/>
      <c r="L71" s="14"/>
    </row>
    <row r="72" spans="1:12" ht="25.5" x14ac:dyDescent="0.2">
      <c r="A72" s="85"/>
      <c r="C72" s="884" t="s">
        <v>321</v>
      </c>
      <c r="D72" s="884"/>
      <c r="E72" s="884"/>
      <c r="F72" s="884"/>
      <c r="G72" s="884"/>
      <c r="I72" s="88" t="s">
        <v>279</v>
      </c>
      <c r="K72" s="14"/>
      <c r="L72" s="14"/>
    </row>
    <row r="73" spans="1:12" x14ac:dyDescent="0.2">
      <c r="A73" s="85"/>
      <c r="B73" s="15" t="s">
        <v>4</v>
      </c>
      <c r="C73" s="884" t="s">
        <v>322</v>
      </c>
      <c r="D73" s="884"/>
      <c r="E73" s="884"/>
      <c r="F73" s="884"/>
      <c r="G73" s="884"/>
      <c r="I73" s="88">
        <v>1</v>
      </c>
      <c r="K73" s="14"/>
      <c r="L73" s="14"/>
    </row>
    <row r="74" spans="1:12" x14ac:dyDescent="0.2">
      <c r="A74" s="85"/>
      <c r="B74" s="15" t="s">
        <v>4</v>
      </c>
      <c r="C74" s="884" t="s">
        <v>323</v>
      </c>
      <c r="D74" s="884"/>
      <c r="E74" s="884"/>
      <c r="F74" s="884"/>
      <c r="G74" s="884"/>
      <c r="I74" s="88">
        <v>1</v>
      </c>
      <c r="K74" s="14"/>
      <c r="L74" s="14"/>
    </row>
    <row r="75" spans="1:12" x14ac:dyDescent="0.2">
      <c r="A75" s="85"/>
      <c r="B75" s="15" t="s">
        <v>4</v>
      </c>
      <c r="C75" s="884" t="s">
        <v>324</v>
      </c>
      <c r="D75" s="884"/>
      <c r="E75" s="884"/>
      <c r="F75" s="884"/>
      <c r="G75" s="884"/>
      <c r="I75" s="88">
        <v>1</v>
      </c>
      <c r="K75" s="14"/>
      <c r="L75" s="14"/>
    </row>
    <row r="76" spans="1:12" x14ac:dyDescent="0.2">
      <c r="A76" s="85"/>
      <c r="B76" s="15" t="s">
        <v>4</v>
      </c>
      <c r="C76" s="884" t="s">
        <v>325</v>
      </c>
      <c r="D76" s="884"/>
      <c r="E76" s="884"/>
      <c r="F76" s="884"/>
      <c r="G76" s="884"/>
      <c r="I76" s="88">
        <v>1</v>
      </c>
      <c r="K76" s="14"/>
      <c r="L76" s="14"/>
    </row>
    <row r="77" spans="1:12" x14ac:dyDescent="0.2">
      <c r="A77" s="85"/>
      <c r="B77" s="15" t="s">
        <v>4</v>
      </c>
      <c r="C77" s="884" t="s">
        <v>326</v>
      </c>
      <c r="D77" s="884"/>
      <c r="E77" s="884"/>
      <c r="F77" s="884"/>
      <c r="G77" s="884"/>
      <c r="I77" s="88">
        <v>1</v>
      </c>
      <c r="K77" s="14"/>
      <c r="L77" s="14"/>
    </row>
    <row r="78" spans="1:12" x14ac:dyDescent="0.2">
      <c r="A78" s="85"/>
      <c r="B78" s="15" t="s">
        <v>4</v>
      </c>
      <c r="C78" s="884" t="s">
        <v>327</v>
      </c>
      <c r="D78" s="884"/>
      <c r="E78" s="884"/>
      <c r="F78" s="884"/>
      <c r="G78" s="884"/>
      <c r="I78" s="88">
        <v>1</v>
      </c>
      <c r="K78" s="14"/>
      <c r="L78" s="14"/>
    </row>
    <row r="79" spans="1:12" ht="25.5" x14ac:dyDescent="0.2">
      <c r="A79" s="85"/>
      <c r="B79" s="15" t="s">
        <v>4</v>
      </c>
      <c r="C79" s="884" t="s">
        <v>328</v>
      </c>
      <c r="D79" s="884"/>
      <c r="E79" s="884"/>
      <c r="F79" s="884"/>
      <c r="G79" s="884"/>
      <c r="I79" s="88" t="s">
        <v>279</v>
      </c>
      <c r="K79" s="14"/>
      <c r="L79" s="14"/>
    </row>
    <row r="80" spans="1:12" ht="25.5" x14ac:dyDescent="0.2">
      <c r="A80" s="85"/>
      <c r="C80" s="884" t="s">
        <v>329</v>
      </c>
      <c r="D80" s="884"/>
      <c r="E80" s="884"/>
      <c r="F80" s="884"/>
      <c r="G80" s="884"/>
      <c r="I80" s="88" t="s">
        <v>279</v>
      </c>
      <c r="K80" s="14"/>
      <c r="L80" s="14"/>
    </row>
    <row r="81" spans="1:12" x14ac:dyDescent="0.2">
      <c r="A81" s="85"/>
      <c r="C81" s="901"/>
      <c r="D81" s="901"/>
      <c r="E81" s="901"/>
      <c r="F81" s="901"/>
      <c r="G81" s="901"/>
      <c r="I81" s="88">
        <v>1</v>
      </c>
      <c r="K81" s="14"/>
      <c r="L81" s="14"/>
    </row>
    <row r="82" spans="1:12" s="28" customFormat="1" x14ac:dyDescent="0.2">
      <c r="A82" s="85"/>
      <c r="B82" s="27"/>
      <c r="C82" s="902" t="s">
        <v>330</v>
      </c>
      <c r="D82" s="902"/>
      <c r="E82" s="902"/>
      <c r="F82" s="902"/>
      <c r="G82" s="902"/>
      <c r="I82" s="90">
        <v>1</v>
      </c>
      <c r="J82" s="87"/>
      <c r="K82" s="87"/>
      <c r="L82" s="87"/>
    </row>
    <row r="83" spans="1:12" x14ac:dyDescent="0.2">
      <c r="A83" s="85"/>
      <c r="C83" s="109"/>
      <c r="D83" s="109"/>
      <c r="E83" s="109"/>
      <c r="F83" s="109"/>
      <c r="G83" s="109"/>
      <c r="I83" s="88">
        <v>1</v>
      </c>
      <c r="K83" s="14"/>
      <c r="L83" s="14"/>
    </row>
    <row r="84" spans="1:12" ht="25.5" x14ac:dyDescent="0.2">
      <c r="A84" s="85"/>
      <c r="C84" s="884" t="s">
        <v>331</v>
      </c>
      <c r="D84" s="884"/>
      <c r="E84" s="884"/>
      <c r="F84" s="884"/>
      <c r="G84" s="884"/>
      <c r="I84" s="88" t="s">
        <v>279</v>
      </c>
      <c r="K84" s="14"/>
      <c r="L84" s="14"/>
    </row>
    <row r="85" spans="1:12" ht="25.5" x14ac:dyDescent="0.2">
      <c r="A85" s="85"/>
      <c r="B85" s="15" t="s">
        <v>4</v>
      </c>
      <c r="C85" s="884" t="s">
        <v>332</v>
      </c>
      <c r="D85" s="884"/>
      <c r="E85" s="884"/>
      <c r="F85" s="884"/>
      <c r="G85" s="884"/>
      <c r="I85" s="88" t="s">
        <v>279</v>
      </c>
      <c r="K85" s="14"/>
      <c r="L85" s="14"/>
    </row>
    <row r="86" spans="1:12" ht="38.25" x14ac:dyDescent="0.2">
      <c r="A86" s="85"/>
      <c r="B86" s="15" t="s">
        <v>4</v>
      </c>
      <c r="C86" s="884" t="s">
        <v>333</v>
      </c>
      <c r="D86" s="884"/>
      <c r="E86" s="884"/>
      <c r="F86" s="884"/>
      <c r="G86" s="884"/>
      <c r="I86" s="88" t="s">
        <v>274</v>
      </c>
      <c r="K86" s="14"/>
      <c r="L86" s="14"/>
    </row>
    <row r="87" spans="1:12" x14ac:dyDescent="0.2">
      <c r="A87" s="85"/>
      <c r="B87" s="15" t="s">
        <v>4</v>
      </c>
      <c r="C87" s="884" t="s">
        <v>334</v>
      </c>
      <c r="D87" s="884"/>
      <c r="E87" s="884"/>
      <c r="F87" s="884"/>
      <c r="G87" s="884"/>
      <c r="I87" s="88">
        <v>1</v>
      </c>
      <c r="K87" s="14"/>
      <c r="L87" s="14"/>
    </row>
    <row r="88" spans="1:12" x14ac:dyDescent="0.2">
      <c r="A88" s="85"/>
      <c r="B88" s="15" t="s">
        <v>4</v>
      </c>
      <c r="C88" s="884" t="s">
        <v>335</v>
      </c>
      <c r="D88" s="884"/>
      <c r="E88" s="884"/>
      <c r="F88" s="884"/>
      <c r="G88" s="884"/>
      <c r="I88" s="88">
        <v>1</v>
      </c>
      <c r="K88" s="14"/>
      <c r="L88" s="14"/>
    </row>
    <row r="89" spans="1:12" x14ac:dyDescent="0.2">
      <c r="A89" s="85"/>
      <c r="B89" s="15" t="s">
        <v>4</v>
      </c>
      <c r="C89" s="884" t="s">
        <v>336</v>
      </c>
      <c r="D89" s="884"/>
      <c r="E89" s="884"/>
      <c r="F89" s="884"/>
      <c r="G89" s="884"/>
      <c r="I89" s="88">
        <v>1</v>
      </c>
      <c r="K89" s="14"/>
      <c r="L89" s="14"/>
    </row>
    <row r="90" spans="1:12" x14ac:dyDescent="0.2">
      <c r="A90" s="85"/>
      <c r="B90" s="15" t="s">
        <v>4</v>
      </c>
      <c r="C90" s="884" t="s">
        <v>337</v>
      </c>
      <c r="D90" s="884"/>
      <c r="E90" s="884"/>
      <c r="F90" s="884"/>
      <c r="G90" s="884"/>
      <c r="I90" s="88">
        <v>1</v>
      </c>
      <c r="K90" s="14"/>
      <c r="L90" s="14"/>
    </row>
    <row r="91" spans="1:12" x14ac:dyDescent="0.2">
      <c r="A91" s="85"/>
      <c r="B91" s="15" t="s">
        <v>4</v>
      </c>
      <c r="C91" s="884" t="s">
        <v>338</v>
      </c>
      <c r="D91" s="884"/>
      <c r="E91" s="884"/>
      <c r="F91" s="884"/>
      <c r="G91" s="884"/>
      <c r="I91" s="88">
        <v>1</v>
      </c>
      <c r="K91" s="14"/>
      <c r="L91" s="14"/>
    </row>
    <row r="92" spans="1:12" x14ac:dyDescent="0.2">
      <c r="A92" s="85"/>
      <c r="C92" s="109"/>
      <c r="D92" s="109"/>
      <c r="E92" s="109"/>
      <c r="F92" s="109"/>
      <c r="G92" s="109"/>
      <c r="I92" s="88">
        <v>1</v>
      </c>
      <c r="K92" s="14"/>
      <c r="L92" s="14"/>
    </row>
    <row r="93" spans="1:12" s="23" customFormat="1" ht="18" x14ac:dyDescent="0.25">
      <c r="A93" s="94"/>
      <c r="B93" s="21"/>
      <c r="C93" s="904" t="s">
        <v>339</v>
      </c>
      <c r="D93" s="904"/>
      <c r="E93" s="904"/>
      <c r="F93" s="904"/>
      <c r="G93" s="904"/>
      <c r="I93" s="95">
        <v>1</v>
      </c>
      <c r="J93" s="64"/>
      <c r="K93" s="64"/>
      <c r="L93" s="64"/>
    </row>
    <row r="94" spans="1:12" x14ac:dyDescent="0.2">
      <c r="A94" s="85"/>
      <c r="C94" s="109"/>
      <c r="D94" s="109"/>
      <c r="E94" s="109"/>
      <c r="F94" s="109"/>
      <c r="G94" s="109"/>
      <c r="I94" s="88">
        <v>1</v>
      </c>
      <c r="K94" s="14"/>
      <c r="L94" s="14"/>
    </row>
    <row r="95" spans="1:12" ht="102" x14ac:dyDescent="0.2">
      <c r="A95" s="85"/>
      <c r="C95" s="884" t="s">
        <v>340</v>
      </c>
      <c r="D95" s="884"/>
      <c r="E95" s="884"/>
      <c r="F95" s="884"/>
      <c r="G95" s="884"/>
      <c r="I95" s="88" t="s">
        <v>289</v>
      </c>
      <c r="K95" s="14"/>
      <c r="L95" s="14"/>
    </row>
    <row r="96" spans="1:12" ht="63.75" x14ac:dyDescent="0.2">
      <c r="A96" s="85"/>
      <c r="C96" s="884" t="s">
        <v>341</v>
      </c>
      <c r="D96" s="884"/>
      <c r="E96" s="884"/>
      <c r="F96" s="884"/>
      <c r="G96" s="884"/>
      <c r="I96" s="88" t="s">
        <v>283</v>
      </c>
      <c r="K96" s="14"/>
      <c r="L96" s="14"/>
    </row>
    <row r="97" spans="1:12" ht="114.75" x14ac:dyDescent="0.2">
      <c r="A97" s="85"/>
      <c r="C97" s="884" t="s">
        <v>681</v>
      </c>
      <c r="D97" s="884"/>
      <c r="E97" s="884"/>
      <c r="F97" s="884"/>
      <c r="G97" s="884"/>
      <c r="I97" s="88" t="s">
        <v>342</v>
      </c>
      <c r="K97" s="14"/>
      <c r="L97" s="14"/>
    </row>
    <row r="98" spans="1:12" ht="38.25" x14ac:dyDescent="0.2">
      <c r="A98" s="85"/>
      <c r="C98" s="884" t="s">
        <v>343</v>
      </c>
      <c r="D98" s="884"/>
      <c r="E98" s="884"/>
      <c r="F98" s="884"/>
      <c r="G98" s="884"/>
      <c r="I98" s="88" t="s">
        <v>274</v>
      </c>
      <c r="K98" s="14"/>
      <c r="L98" s="14"/>
    </row>
    <row r="99" spans="1:12" x14ac:dyDescent="0.2">
      <c r="A99" s="85"/>
      <c r="B99" s="15" t="s">
        <v>4</v>
      </c>
      <c r="C99" s="884" t="s">
        <v>344</v>
      </c>
      <c r="D99" s="884"/>
      <c r="E99" s="884"/>
      <c r="F99" s="884"/>
      <c r="G99" s="884"/>
      <c r="I99" s="88">
        <v>1</v>
      </c>
      <c r="K99" s="14"/>
      <c r="L99" s="14"/>
    </row>
    <row r="100" spans="1:12" x14ac:dyDescent="0.2">
      <c r="A100" s="85"/>
      <c r="B100" s="15" t="s">
        <v>4</v>
      </c>
      <c r="C100" s="884" t="s">
        <v>345</v>
      </c>
      <c r="D100" s="884"/>
      <c r="E100" s="884"/>
      <c r="F100" s="884"/>
      <c r="G100" s="884"/>
      <c r="I100" s="88">
        <v>1</v>
      </c>
      <c r="K100" s="14"/>
      <c r="L100" s="14"/>
    </row>
    <row r="101" spans="1:12" x14ac:dyDescent="0.2">
      <c r="A101" s="85"/>
      <c r="B101" s="15" t="s">
        <v>4</v>
      </c>
      <c r="C101" s="884" t="s">
        <v>346</v>
      </c>
      <c r="D101" s="884"/>
      <c r="E101" s="884"/>
      <c r="F101" s="884"/>
      <c r="G101" s="884"/>
      <c r="I101" s="88">
        <v>1</v>
      </c>
      <c r="K101" s="14"/>
      <c r="L101" s="14"/>
    </row>
    <row r="102" spans="1:12" x14ac:dyDescent="0.2">
      <c r="A102" s="85"/>
      <c r="B102" s="15" t="s">
        <v>4</v>
      </c>
      <c r="C102" s="884" t="s">
        <v>347</v>
      </c>
      <c r="D102" s="884"/>
      <c r="E102" s="884"/>
      <c r="F102" s="884"/>
      <c r="G102" s="884"/>
      <c r="I102" s="88">
        <v>1</v>
      </c>
      <c r="K102" s="14"/>
      <c r="L102" s="14"/>
    </row>
    <row r="103" spans="1:12" x14ac:dyDescent="0.2">
      <c r="A103" s="85"/>
      <c r="B103" s="15" t="s">
        <v>4</v>
      </c>
      <c r="C103" s="884" t="s">
        <v>348</v>
      </c>
      <c r="D103" s="884"/>
      <c r="E103" s="884"/>
      <c r="F103" s="884"/>
      <c r="G103" s="884"/>
      <c r="I103" s="88">
        <v>1</v>
      </c>
      <c r="K103" s="14"/>
      <c r="L103" s="14"/>
    </row>
    <row r="104" spans="1:12" ht="114.75" x14ac:dyDescent="0.2">
      <c r="A104" s="85"/>
      <c r="C104" s="884" t="s">
        <v>349</v>
      </c>
      <c r="D104" s="884"/>
      <c r="E104" s="884"/>
      <c r="F104" s="884"/>
      <c r="G104" s="884"/>
      <c r="I104" s="88" t="s">
        <v>342</v>
      </c>
      <c r="K104" s="14"/>
      <c r="L104" s="14"/>
    </row>
    <row r="105" spans="1:12" x14ac:dyDescent="0.2">
      <c r="A105" s="85"/>
      <c r="C105" s="901" t="s">
        <v>350</v>
      </c>
      <c r="D105" s="901"/>
      <c r="E105" s="901"/>
      <c r="F105" s="901"/>
      <c r="G105" s="901"/>
      <c r="I105" s="88">
        <v>1</v>
      </c>
      <c r="K105" s="14"/>
      <c r="L105" s="14"/>
    </row>
    <row r="106" spans="1:12" x14ac:dyDescent="0.2">
      <c r="A106" s="85"/>
      <c r="B106" s="15" t="s">
        <v>351</v>
      </c>
      <c r="C106" s="901" t="s">
        <v>352</v>
      </c>
      <c r="D106" s="901"/>
      <c r="E106" s="901"/>
      <c r="F106" s="901"/>
      <c r="G106" s="901"/>
      <c r="I106" s="88">
        <v>1</v>
      </c>
      <c r="K106" s="14"/>
      <c r="L106" s="14"/>
    </row>
    <row r="107" spans="1:12" x14ac:dyDescent="0.2">
      <c r="A107" s="85"/>
      <c r="B107" s="15" t="s">
        <v>353</v>
      </c>
      <c r="C107" s="901" t="s">
        <v>354</v>
      </c>
      <c r="D107" s="901"/>
      <c r="E107" s="901"/>
      <c r="F107" s="901"/>
      <c r="G107" s="901"/>
      <c r="I107" s="88">
        <v>1</v>
      </c>
      <c r="K107" s="14"/>
      <c r="L107" s="14"/>
    </row>
    <row r="108" spans="1:12" x14ac:dyDescent="0.2">
      <c r="A108" s="85"/>
      <c r="B108" s="15" t="s">
        <v>355</v>
      </c>
      <c r="C108" s="901" t="s">
        <v>356</v>
      </c>
      <c r="D108" s="901"/>
      <c r="E108" s="901"/>
      <c r="F108" s="901"/>
      <c r="G108" s="901"/>
      <c r="I108" s="88">
        <v>1</v>
      </c>
      <c r="K108" s="14"/>
      <c r="L108" s="14"/>
    </row>
    <row r="109" spans="1:12" x14ac:dyDescent="0.2">
      <c r="A109" s="85"/>
      <c r="B109" s="15" t="s">
        <v>357</v>
      </c>
      <c r="C109" s="901" t="s">
        <v>358</v>
      </c>
      <c r="D109" s="901"/>
      <c r="E109" s="901"/>
      <c r="F109" s="901"/>
      <c r="G109" s="901"/>
      <c r="I109" s="88">
        <v>1</v>
      </c>
      <c r="K109" s="14"/>
      <c r="L109" s="14"/>
    </row>
    <row r="110" spans="1:12" x14ac:dyDescent="0.2">
      <c r="A110" s="85"/>
      <c r="B110" s="15" t="s">
        <v>359</v>
      </c>
      <c r="C110" s="901" t="s">
        <v>360</v>
      </c>
      <c r="D110" s="901"/>
      <c r="E110" s="901"/>
      <c r="F110" s="901"/>
      <c r="G110" s="901"/>
      <c r="I110" s="88">
        <v>1</v>
      </c>
      <c r="K110" s="14"/>
      <c r="L110" s="14"/>
    </row>
    <row r="111" spans="1:12" x14ac:dyDescent="0.2">
      <c r="A111" s="85"/>
      <c r="B111" s="15" t="s">
        <v>361</v>
      </c>
      <c r="C111" s="901" t="s">
        <v>362</v>
      </c>
      <c r="D111" s="901"/>
      <c r="E111" s="901"/>
      <c r="F111" s="901"/>
      <c r="G111" s="901"/>
      <c r="I111" s="88">
        <v>1</v>
      </c>
      <c r="K111" s="14"/>
      <c r="L111" s="14"/>
    </row>
    <row r="112" spans="1:12" x14ac:dyDescent="0.2">
      <c r="A112" s="85"/>
      <c r="B112" s="15" t="s">
        <v>363</v>
      </c>
      <c r="C112" s="901" t="s">
        <v>364</v>
      </c>
      <c r="D112" s="901"/>
      <c r="E112" s="901"/>
      <c r="F112" s="901"/>
      <c r="G112" s="901"/>
      <c r="I112" s="88">
        <v>1</v>
      </c>
      <c r="K112" s="14"/>
      <c r="L112" s="14"/>
    </row>
    <row r="113" spans="1:12" x14ac:dyDescent="0.2">
      <c r="A113" s="85"/>
      <c r="C113" s="901"/>
      <c r="D113" s="901"/>
      <c r="E113" s="901"/>
      <c r="F113" s="901"/>
      <c r="G113" s="901"/>
      <c r="I113" s="88">
        <v>1</v>
      </c>
      <c r="K113" s="14"/>
      <c r="L113" s="14"/>
    </row>
    <row r="114" spans="1:12" s="28" customFormat="1" x14ac:dyDescent="0.2">
      <c r="A114" s="85"/>
      <c r="B114" s="27"/>
      <c r="C114" s="902" t="s">
        <v>365</v>
      </c>
      <c r="D114" s="902"/>
      <c r="E114" s="902"/>
      <c r="F114" s="902"/>
      <c r="G114" s="902"/>
      <c r="I114" s="90">
        <v>1</v>
      </c>
      <c r="J114" s="87"/>
      <c r="K114" s="87"/>
      <c r="L114" s="87"/>
    </row>
    <row r="115" spans="1:12" s="28" customFormat="1" x14ac:dyDescent="0.2">
      <c r="A115" s="85"/>
      <c r="B115" s="27"/>
      <c r="C115" s="110"/>
      <c r="D115" s="110"/>
      <c r="E115" s="110"/>
      <c r="F115" s="110"/>
      <c r="G115" s="110"/>
      <c r="I115" s="88">
        <v>1</v>
      </c>
      <c r="J115" s="14"/>
      <c r="K115" s="87"/>
      <c r="L115" s="87"/>
    </row>
    <row r="116" spans="1:12" ht="76.5" x14ac:dyDescent="0.2">
      <c r="A116" s="85"/>
      <c r="C116" s="884" t="s">
        <v>366</v>
      </c>
      <c r="D116" s="884"/>
      <c r="E116" s="884"/>
      <c r="F116" s="884"/>
      <c r="G116" s="884"/>
      <c r="I116" s="88" t="s">
        <v>319</v>
      </c>
      <c r="K116" s="14"/>
      <c r="L116" s="14"/>
    </row>
    <row r="117" spans="1:12" s="28" customFormat="1" x14ac:dyDescent="0.2">
      <c r="A117" s="85"/>
      <c r="B117" s="27"/>
      <c r="C117" s="902" t="s">
        <v>367</v>
      </c>
      <c r="D117" s="902"/>
      <c r="E117" s="902"/>
      <c r="F117" s="902"/>
      <c r="G117" s="902"/>
      <c r="I117" s="90">
        <v>1</v>
      </c>
      <c r="J117" s="87"/>
      <c r="K117" s="87"/>
      <c r="L117" s="87"/>
    </row>
    <row r="118" spans="1:12" s="28" customFormat="1" x14ac:dyDescent="0.2">
      <c r="A118" s="85"/>
      <c r="B118" s="27"/>
      <c r="C118" s="902"/>
      <c r="D118" s="902"/>
      <c r="E118" s="902"/>
      <c r="F118" s="902"/>
      <c r="G118" s="902"/>
      <c r="I118" s="88">
        <v>1</v>
      </c>
      <c r="J118" s="14"/>
      <c r="K118" s="87"/>
      <c r="L118" s="87"/>
    </row>
    <row r="119" spans="1:12" s="23" customFormat="1" ht="18" x14ac:dyDescent="0.25">
      <c r="A119" s="94"/>
      <c r="B119" s="21"/>
      <c r="C119" s="904" t="s">
        <v>5</v>
      </c>
      <c r="D119" s="904"/>
      <c r="E119" s="904"/>
      <c r="F119" s="904"/>
      <c r="G119" s="904"/>
      <c r="I119" s="95">
        <v>1</v>
      </c>
      <c r="J119" s="64"/>
      <c r="K119" s="64"/>
      <c r="L119" s="64"/>
    </row>
    <row r="120" spans="1:12" x14ac:dyDescent="0.2">
      <c r="A120" s="85"/>
      <c r="C120" s="109"/>
      <c r="D120" s="109"/>
      <c r="E120" s="109"/>
      <c r="F120" s="109"/>
      <c r="G120" s="109"/>
      <c r="I120" s="88">
        <v>1</v>
      </c>
      <c r="K120" s="14"/>
      <c r="L120" s="14"/>
    </row>
    <row r="121" spans="1:12" s="28" customFormat="1" x14ac:dyDescent="0.2">
      <c r="A121" s="85"/>
      <c r="B121" s="27"/>
      <c r="C121" s="902" t="s">
        <v>368</v>
      </c>
      <c r="D121" s="902"/>
      <c r="E121" s="902"/>
      <c r="F121" s="902"/>
      <c r="G121" s="902"/>
      <c r="I121" s="90">
        <v>1</v>
      </c>
      <c r="J121" s="87"/>
      <c r="K121" s="87"/>
      <c r="L121" s="87"/>
    </row>
    <row r="122" spans="1:12" x14ac:dyDescent="0.2">
      <c r="A122" s="85"/>
      <c r="C122" s="901"/>
      <c r="D122" s="901"/>
      <c r="E122" s="901"/>
      <c r="F122" s="901"/>
      <c r="G122" s="901"/>
      <c r="I122" s="88">
        <v>1</v>
      </c>
      <c r="K122" s="14"/>
      <c r="L122" s="14"/>
    </row>
    <row r="123" spans="1:12" ht="51" x14ac:dyDescent="0.2">
      <c r="A123" s="85"/>
      <c r="C123" s="884" t="s">
        <v>369</v>
      </c>
      <c r="D123" s="884"/>
      <c r="E123" s="884"/>
      <c r="F123" s="884"/>
      <c r="G123" s="884"/>
      <c r="I123" s="88" t="s">
        <v>272</v>
      </c>
      <c r="K123" s="14"/>
      <c r="L123" s="14"/>
    </row>
    <row r="124" spans="1:12" ht="25.5" x14ac:dyDescent="0.2">
      <c r="A124" s="85"/>
      <c r="B124" s="15" t="s">
        <v>4</v>
      </c>
      <c r="C124" s="884" t="s">
        <v>370</v>
      </c>
      <c r="D124" s="884"/>
      <c r="E124" s="884"/>
      <c r="F124" s="884"/>
      <c r="G124" s="884"/>
      <c r="I124" s="88" t="s">
        <v>279</v>
      </c>
      <c r="K124" s="14"/>
      <c r="L124" s="14"/>
    </row>
    <row r="125" spans="1:12" x14ac:dyDescent="0.2">
      <c r="A125" s="85"/>
      <c r="B125" s="15" t="s">
        <v>4</v>
      </c>
      <c r="C125" s="884" t="s">
        <v>371</v>
      </c>
      <c r="D125" s="884"/>
      <c r="E125" s="884"/>
      <c r="F125" s="884"/>
      <c r="G125" s="884"/>
      <c r="I125" s="88">
        <v>1</v>
      </c>
      <c r="K125" s="14"/>
      <c r="L125" s="14"/>
    </row>
    <row r="126" spans="1:12" x14ac:dyDescent="0.2">
      <c r="A126" s="85"/>
      <c r="B126" s="15" t="s">
        <v>4</v>
      </c>
      <c r="C126" s="884" t="s">
        <v>372</v>
      </c>
      <c r="D126" s="884"/>
      <c r="E126" s="884"/>
      <c r="F126" s="884"/>
      <c r="G126" s="884"/>
      <c r="I126" s="88">
        <v>1</v>
      </c>
      <c r="K126" s="14"/>
      <c r="L126" s="14"/>
    </row>
    <row r="127" spans="1:12" x14ac:dyDescent="0.2">
      <c r="A127" s="85"/>
      <c r="B127" s="15" t="s">
        <v>4</v>
      </c>
      <c r="C127" s="884" t="s">
        <v>373</v>
      </c>
      <c r="D127" s="884"/>
      <c r="E127" s="884"/>
      <c r="F127" s="884"/>
      <c r="G127" s="884"/>
      <c r="I127" s="88">
        <v>1</v>
      </c>
      <c r="K127" s="14"/>
      <c r="L127" s="14"/>
    </row>
    <row r="128" spans="1:12" ht="51" x14ac:dyDescent="0.2">
      <c r="A128" s="85"/>
      <c r="B128" s="15" t="s">
        <v>4</v>
      </c>
      <c r="C128" s="884" t="s">
        <v>374</v>
      </c>
      <c r="D128" s="884"/>
      <c r="E128" s="884"/>
      <c r="F128" s="884"/>
      <c r="G128" s="884"/>
      <c r="I128" s="88" t="s">
        <v>272</v>
      </c>
      <c r="K128" s="14"/>
      <c r="L128" s="14"/>
    </row>
    <row r="129" spans="1:12" x14ac:dyDescent="0.2">
      <c r="A129" s="85"/>
      <c r="C129" s="884" t="s">
        <v>375</v>
      </c>
      <c r="D129" s="884"/>
      <c r="E129" s="884"/>
      <c r="F129" s="884"/>
      <c r="G129" s="884"/>
      <c r="I129" s="88">
        <v>1</v>
      </c>
      <c r="K129" s="14"/>
      <c r="L129" s="14"/>
    </row>
    <row r="130" spans="1:12" ht="51" x14ac:dyDescent="0.2">
      <c r="A130" s="85"/>
      <c r="C130" s="884" t="s">
        <v>376</v>
      </c>
      <c r="D130" s="884"/>
      <c r="E130" s="884"/>
      <c r="F130" s="884"/>
      <c r="G130" s="884"/>
      <c r="I130" s="88" t="s">
        <v>272</v>
      </c>
      <c r="K130" s="14"/>
      <c r="L130" s="14"/>
    </row>
    <row r="131" spans="1:12" x14ac:dyDescent="0.2">
      <c r="A131" s="85"/>
      <c r="C131" s="884" t="s">
        <v>377</v>
      </c>
      <c r="D131" s="884"/>
      <c r="E131" s="884"/>
      <c r="F131" s="884"/>
      <c r="G131" s="884"/>
      <c r="I131" s="88">
        <v>1</v>
      </c>
      <c r="K131" s="14"/>
      <c r="L131" s="14"/>
    </row>
    <row r="132" spans="1:12" ht="25.5" x14ac:dyDescent="0.2">
      <c r="A132" s="85"/>
      <c r="C132" s="884" t="s">
        <v>378</v>
      </c>
      <c r="D132" s="884"/>
      <c r="E132" s="884"/>
      <c r="F132" s="884"/>
      <c r="G132" s="884"/>
      <c r="I132" s="88" t="s">
        <v>279</v>
      </c>
      <c r="K132" s="14"/>
      <c r="L132" s="14"/>
    </row>
    <row r="133" spans="1:12" x14ac:dyDescent="0.2">
      <c r="A133" s="85"/>
      <c r="C133" s="884" t="s">
        <v>379</v>
      </c>
      <c r="D133" s="884"/>
      <c r="E133" s="884"/>
      <c r="F133" s="884"/>
      <c r="G133" s="884"/>
      <c r="I133" s="88">
        <v>1</v>
      </c>
      <c r="K133" s="14"/>
      <c r="L133" s="14"/>
    </row>
    <row r="134" spans="1:12" ht="38.25" x14ac:dyDescent="0.2">
      <c r="A134" s="85"/>
      <c r="C134" s="884" t="s">
        <v>380</v>
      </c>
      <c r="D134" s="884"/>
      <c r="E134" s="884"/>
      <c r="F134" s="884"/>
      <c r="G134" s="884"/>
      <c r="I134" s="88" t="s">
        <v>274</v>
      </c>
      <c r="K134" s="14"/>
      <c r="L134" s="14"/>
    </row>
    <row r="135" spans="1:12" ht="51" x14ac:dyDescent="0.2">
      <c r="A135" s="85"/>
      <c r="C135" s="884" t="s">
        <v>381</v>
      </c>
      <c r="D135" s="884"/>
      <c r="E135" s="884"/>
      <c r="F135" s="884"/>
      <c r="G135" s="884"/>
      <c r="I135" s="88" t="s">
        <v>272</v>
      </c>
      <c r="K135" s="14"/>
      <c r="L135" s="14"/>
    </row>
    <row r="136" spans="1:12" ht="63.75" x14ac:dyDescent="0.2">
      <c r="A136" s="85"/>
      <c r="C136" s="884" t="s">
        <v>382</v>
      </c>
      <c r="D136" s="884"/>
      <c r="E136" s="884"/>
      <c r="F136" s="884"/>
      <c r="G136" s="884"/>
      <c r="I136" s="88" t="s">
        <v>283</v>
      </c>
      <c r="K136" s="14"/>
      <c r="L136" s="14"/>
    </row>
    <row r="137" spans="1:12" x14ac:dyDescent="0.2">
      <c r="A137" s="85"/>
      <c r="C137" s="103" t="s">
        <v>383</v>
      </c>
      <c r="D137" s="91"/>
      <c r="E137" s="91"/>
      <c r="F137" s="91"/>
      <c r="G137" s="91"/>
      <c r="I137" s="88">
        <v>1</v>
      </c>
      <c r="K137" s="14"/>
      <c r="L137" s="14"/>
    </row>
    <row r="138" spans="1:12" ht="38.25" x14ac:dyDescent="0.2">
      <c r="A138" s="85"/>
      <c r="C138" s="884" t="s">
        <v>682</v>
      </c>
      <c r="D138" s="884"/>
      <c r="E138" s="884"/>
      <c r="F138" s="884"/>
      <c r="G138" s="884"/>
      <c r="I138" s="88" t="s">
        <v>274</v>
      </c>
      <c r="K138" s="14"/>
      <c r="L138" s="14"/>
    </row>
    <row r="139" spans="1:12" x14ac:dyDescent="0.2">
      <c r="A139" s="85"/>
      <c r="C139" s="901"/>
      <c r="D139" s="901"/>
      <c r="E139" s="901"/>
      <c r="F139" s="901"/>
      <c r="G139" s="901"/>
      <c r="I139" s="88">
        <v>1</v>
      </c>
      <c r="K139" s="14"/>
      <c r="L139" s="14"/>
    </row>
    <row r="140" spans="1:12" s="28" customFormat="1" x14ac:dyDescent="0.2">
      <c r="A140" s="85"/>
      <c r="B140" s="27"/>
      <c r="C140" s="902" t="s">
        <v>313</v>
      </c>
      <c r="D140" s="902"/>
      <c r="E140" s="902"/>
      <c r="F140" s="902"/>
      <c r="G140" s="902"/>
      <c r="I140" s="90">
        <v>1</v>
      </c>
      <c r="J140" s="87"/>
      <c r="K140" s="87"/>
      <c r="L140" s="87"/>
    </row>
    <row r="141" spans="1:12" s="28" customFormat="1" x14ac:dyDescent="0.2">
      <c r="A141" s="85"/>
      <c r="B141" s="27"/>
      <c r="C141" s="110"/>
      <c r="D141" s="110"/>
      <c r="E141" s="110"/>
      <c r="F141" s="110"/>
      <c r="G141" s="110"/>
      <c r="I141" s="88">
        <v>1</v>
      </c>
      <c r="J141" s="14"/>
      <c r="K141" s="87"/>
      <c r="L141" s="87"/>
    </row>
    <row r="142" spans="1:12" s="28" customFormat="1" x14ac:dyDescent="0.2">
      <c r="A142" s="85"/>
      <c r="B142" s="27"/>
      <c r="C142" s="902" t="s">
        <v>384</v>
      </c>
      <c r="D142" s="902"/>
      <c r="E142" s="902"/>
      <c r="F142" s="902"/>
      <c r="G142" s="902"/>
      <c r="I142" s="90">
        <v>1</v>
      </c>
      <c r="J142" s="87"/>
      <c r="K142" s="87"/>
      <c r="L142" s="87"/>
    </row>
    <row r="143" spans="1:12" ht="63.75" x14ac:dyDescent="0.2">
      <c r="A143" s="85"/>
      <c r="C143" s="884" t="s">
        <v>385</v>
      </c>
      <c r="D143" s="884"/>
      <c r="E143" s="884"/>
      <c r="F143" s="884"/>
      <c r="G143" s="884"/>
      <c r="I143" s="88" t="s">
        <v>283</v>
      </c>
      <c r="K143" s="14"/>
      <c r="L143" s="14"/>
    </row>
    <row r="144" spans="1:12" x14ac:dyDescent="0.2">
      <c r="A144" s="85"/>
      <c r="C144" s="901"/>
      <c r="D144" s="901"/>
      <c r="E144" s="901"/>
      <c r="F144" s="901"/>
      <c r="G144" s="901"/>
      <c r="I144" s="88">
        <v>1</v>
      </c>
      <c r="K144" s="14"/>
      <c r="L144" s="14"/>
    </row>
    <row r="145" spans="1:12" s="28" customFormat="1" x14ac:dyDescent="0.2">
      <c r="A145" s="85"/>
      <c r="B145" s="27"/>
      <c r="C145" s="902" t="s">
        <v>307</v>
      </c>
      <c r="D145" s="902"/>
      <c r="E145" s="902"/>
      <c r="F145" s="902"/>
      <c r="G145" s="902"/>
      <c r="I145" s="90">
        <v>1</v>
      </c>
      <c r="J145" s="87"/>
      <c r="K145" s="87"/>
      <c r="L145" s="87"/>
    </row>
    <row r="146" spans="1:12" s="28" customFormat="1" x14ac:dyDescent="0.2">
      <c r="A146" s="85"/>
      <c r="B146" s="27"/>
      <c r="C146" s="110"/>
      <c r="D146" s="110"/>
      <c r="E146" s="110"/>
      <c r="F146" s="110"/>
      <c r="G146" s="110"/>
      <c r="I146" s="88">
        <v>1</v>
      </c>
      <c r="J146" s="14"/>
      <c r="K146" s="87"/>
      <c r="L146" s="87"/>
    </row>
    <row r="147" spans="1:12" s="28" customFormat="1" ht="76.5" x14ac:dyDescent="0.2">
      <c r="A147" s="85"/>
      <c r="B147" s="15"/>
      <c r="C147" s="884" t="s">
        <v>683</v>
      </c>
      <c r="D147" s="884"/>
      <c r="E147" s="884"/>
      <c r="F147" s="884"/>
      <c r="G147" s="884"/>
      <c r="I147" s="88" t="s">
        <v>319</v>
      </c>
      <c r="J147" s="87"/>
      <c r="K147" s="87"/>
      <c r="L147" s="87"/>
    </row>
    <row r="148" spans="1:12" x14ac:dyDescent="0.2">
      <c r="A148" s="85"/>
      <c r="C148" s="901"/>
      <c r="D148" s="901"/>
      <c r="E148" s="901"/>
      <c r="F148" s="901"/>
      <c r="G148" s="901"/>
      <c r="I148" s="88">
        <v>1</v>
      </c>
      <c r="K148" s="14"/>
      <c r="L148" s="14"/>
    </row>
    <row r="149" spans="1:12" s="28" customFormat="1" x14ac:dyDescent="0.2">
      <c r="A149" s="85"/>
      <c r="B149" s="27"/>
      <c r="C149" s="902" t="s">
        <v>386</v>
      </c>
      <c r="D149" s="902"/>
      <c r="E149" s="902"/>
      <c r="F149" s="902"/>
      <c r="G149" s="902"/>
      <c r="I149" s="90">
        <v>1</v>
      </c>
      <c r="J149" s="87"/>
      <c r="K149" s="87"/>
      <c r="L149" s="87"/>
    </row>
    <row r="150" spans="1:12" s="28" customFormat="1" x14ac:dyDescent="0.2">
      <c r="A150" s="85"/>
      <c r="B150" s="27"/>
      <c r="C150" s="110"/>
      <c r="D150" s="110"/>
      <c r="E150" s="110"/>
      <c r="F150" s="110"/>
      <c r="G150" s="110"/>
      <c r="I150" s="88">
        <v>1</v>
      </c>
      <c r="J150" s="14"/>
      <c r="K150" s="87"/>
      <c r="L150" s="87"/>
    </row>
    <row r="151" spans="1:12" s="28" customFormat="1" ht="63.75" x14ac:dyDescent="0.2">
      <c r="A151" s="85"/>
      <c r="B151" s="15"/>
      <c r="C151" s="884" t="s">
        <v>387</v>
      </c>
      <c r="D151" s="884"/>
      <c r="E151" s="884"/>
      <c r="F151" s="884"/>
      <c r="G151" s="884"/>
      <c r="I151" s="88" t="s">
        <v>283</v>
      </c>
      <c r="J151" s="87"/>
      <c r="K151" s="87"/>
      <c r="L151" s="87"/>
    </row>
    <row r="152" spans="1:12" ht="51" x14ac:dyDescent="0.2">
      <c r="A152" s="85"/>
      <c r="C152" s="884" t="s">
        <v>388</v>
      </c>
      <c r="D152" s="884"/>
      <c r="E152" s="884"/>
      <c r="F152" s="884"/>
      <c r="G152" s="884"/>
      <c r="I152" s="88" t="s">
        <v>272</v>
      </c>
      <c r="K152" s="14"/>
      <c r="L152" s="14"/>
    </row>
    <row r="153" spans="1:12" ht="114.75" x14ac:dyDescent="0.2">
      <c r="A153" s="85"/>
      <c r="C153" s="884" t="s">
        <v>389</v>
      </c>
      <c r="D153" s="884"/>
      <c r="E153" s="884"/>
      <c r="F153" s="884"/>
      <c r="G153" s="884"/>
      <c r="I153" s="88" t="s">
        <v>342</v>
      </c>
      <c r="K153" s="14"/>
      <c r="L153" s="14"/>
    </row>
    <row r="154" spans="1:12" ht="38.25" x14ac:dyDescent="0.2">
      <c r="A154" s="85"/>
      <c r="C154" s="884" t="s">
        <v>390</v>
      </c>
      <c r="D154" s="884"/>
      <c r="E154" s="884"/>
      <c r="F154" s="884"/>
      <c r="G154" s="884"/>
      <c r="I154" s="88" t="s">
        <v>274</v>
      </c>
      <c r="K154" s="14"/>
      <c r="L154" s="14"/>
    </row>
    <row r="155" spans="1:12" x14ac:dyDescent="0.2">
      <c r="A155" s="85"/>
      <c r="C155" s="901"/>
      <c r="D155" s="901"/>
      <c r="E155" s="901"/>
      <c r="F155" s="901"/>
      <c r="G155" s="901"/>
      <c r="I155" s="88">
        <v>1</v>
      </c>
      <c r="K155" s="14"/>
      <c r="L155" s="14"/>
    </row>
    <row r="156" spans="1:12" s="28" customFormat="1" x14ac:dyDescent="0.2">
      <c r="A156" s="85"/>
      <c r="B156" s="27"/>
      <c r="C156" s="902" t="s">
        <v>391</v>
      </c>
      <c r="D156" s="902"/>
      <c r="E156" s="902"/>
      <c r="F156" s="902"/>
      <c r="G156" s="902"/>
      <c r="I156" s="90">
        <v>1</v>
      </c>
      <c r="J156" s="87"/>
      <c r="K156" s="87"/>
      <c r="L156" s="87"/>
    </row>
    <row r="157" spans="1:12" s="28" customFormat="1" x14ac:dyDescent="0.2">
      <c r="A157" s="85"/>
      <c r="B157" s="15"/>
      <c r="C157" s="109"/>
      <c r="D157" s="109"/>
      <c r="E157" s="109"/>
      <c r="F157" s="109"/>
      <c r="G157" s="109"/>
      <c r="I157" s="88">
        <v>1</v>
      </c>
      <c r="J157" s="14"/>
      <c r="K157" s="87"/>
      <c r="L157" s="87"/>
    </row>
    <row r="158" spans="1:12" ht="51" x14ac:dyDescent="0.2">
      <c r="A158" s="85"/>
      <c r="C158" s="884" t="s">
        <v>392</v>
      </c>
      <c r="D158" s="884"/>
      <c r="E158" s="884"/>
      <c r="F158" s="884"/>
      <c r="G158" s="884"/>
      <c r="I158" s="88" t="s">
        <v>272</v>
      </c>
      <c r="K158" s="14"/>
      <c r="L158" s="14"/>
    </row>
    <row r="159" spans="1:12" x14ac:dyDescent="0.2">
      <c r="A159" s="85"/>
      <c r="C159" s="901"/>
      <c r="D159" s="901"/>
      <c r="E159" s="901"/>
      <c r="F159" s="901"/>
      <c r="G159" s="901"/>
      <c r="I159" s="88">
        <v>1</v>
      </c>
      <c r="K159" s="14"/>
      <c r="L159" s="14"/>
    </row>
    <row r="160" spans="1:12" s="28" customFormat="1" x14ac:dyDescent="0.2">
      <c r="A160" s="85"/>
      <c r="B160" s="27"/>
      <c r="C160" s="902" t="s">
        <v>393</v>
      </c>
      <c r="D160" s="902"/>
      <c r="E160" s="902"/>
      <c r="F160" s="902"/>
      <c r="G160" s="902"/>
      <c r="I160" s="90">
        <v>1</v>
      </c>
      <c r="J160" s="87"/>
      <c r="K160" s="87"/>
      <c r="L160" s="87"/>
    </row>
    <row r="161" spans="1:12" s="28" customFormat="1" x14ac:dyDescent="0.2">
      <c r="A161" s="85"/>
      <c r="B161" s="15"/>
      <c r="C161" s="901"/>
      <c r="D161" s="901"/>
      <c r="E161" s="901"/>
      <c r="F161" s="901"/>
      <c r="G161" s="901"/>
      <c r="I161" s="88">
        <v>1</v>
      </c>
      <c r="J161" s="14"/>
      <c r="K161" s="87"/>
      <c r="L161" s="87"/>
    </row>
    <row r="162" spans="1:12" s="28" customFormat="1" x14ac:dyDescent="0.2">
      <c r="A162" s="85"/>
      <c r="B162" s="27"/>
      <c r="C162" s="902" t="s">
        <v>394</v>
      </c>
      <c r="D162" s="902"/>
      <c r="E162" s="902"/>
      <c r="F162" s="902"/>
      <c r="G162" s="902"/>
      <c r="I162" s="90">
        <v>1</v>
      </c>
      <c r="J162" s="87"/>
      <c r="K162" s="87"/>
      <c r="L162" s="87"/>
    </row>
    <row r="163" spans="1:12" s="28" customFormat="1" x14ac:dyDescent="0.2">
      <c r="A163" s="85"/>
      <c r="B163" s="27"/>
      <c r="C163" s="110"/>
      <c r="D163" s="110"/>
      <c r="E163" s="110"/>
      <c r="F163" s="110"/>
      <c r="G163" s="110"/>
      <c r="I163" s="88">
        <v>1</v>
      </c>
      <c r="J163" s="14"/>
      <c r="K163" s="87"/>
      <c r="L163" s="87"/>
    </row>
    <row r="164" spans="1:12" s="28" customFormat="1" ht="25.5" x14ac:dyDescent="0.2">
      <c r="A164" s="85"/>
      <c r="B164" s="15"/>
      <c r="C164" s="884" t="s">
        <v>395</v>
      </c>
      <c r="D164" s="884"/>
      <c r="E164" s="884"/>
      <c r="F164" s="884"/>
      <c r="G164" s="884"/>
      <c r="I164" s="88" t="s">
        <v>279</v>
      </c>
      <c r="J164" s="87"/>
      <c r="K164" s="87"/>
      <c r="L164" s="87"/>
    </row>
    <row r="165" spans="1:12" ht="51" x14ac:dyDescent="0.2">
      <c r="A165" s="85"/>
      <c r="C165" s="884" t="s">
        <v>396</v>
      </c>
      <c r="D165" s="884"/>
      <c r="E165" s="884"/>
      <c r="F165" s="884"/>
      <c r="G165" s="884"/>
      <c r="I165" s="88" t="s">
        <v>272</v>
      </c>
      <c r="K165" s="14"/>
      <c r="L165" s="14"/>
    </row>
    <row r="166" spans="1:12" x14ac:dyDescent="0.2">
      <c r="A166" s="85"/>
      <c r="C166" s="901"/>
      <c r="D166" s="901"/>
      <c r="E166" s="901"/>
      <c r="F166" s="901"/>
      <c r="G166" s="901"/>
      <c r="I166" s="88">
        <v>1</v>
      </c>
      <c r="K166" s="14"/>
      <c r="L166" s="14"/>
    </row>
    <row r="167" spans="1:12" s="28" customFormat="1" x14ac:dyDescent="0.2">
      <c r="A167" s="85"/>
      <c r="B167" s="27"/>
      <c r="C167" s="902" t="s">
        <v>307</v>
      </c>
      <c r="D167" s="902"/>
      <c r="E167" s="902"/>
      <c r="F167" s="902"/>
      <c r="G167" s="902"/>
      <c r="I167" s="90">
        <v>1</v>
      </c>
      <c r="J167" s="87"/>
      <c r="K167" s="87"/>
      <c r="L167" s="87"/>
    </row>
    <row r="168" spans="1:12" s="28" customFormat="1" x14ac:dyDescent="0.2">
      <c r="A168" s="85"/>
      <c r="B168" s="27"/>
      <c r="C168" s="110"/>
      <c r="D168" s="110"/>
      <c r="E168" s="110"/>
      <c r="F168" s="110"/>
      <c r="G168" s="110"/>
      <c r="I168" s="88">
        <v>1</v>
      </c>
      <c r="J168" s="14"/>
      <c r="K168" s="87"/>
      <c r="L168" s="87"/>
    </row>
    <row r="169" spans="1:12" s="28" customFormat="1" ht="25.5" x14ac:dyDescent="0.2">
      <c r="A169" s="85"/>
      <c r="B169" s="15" t="s">
        <v>4</v>
      </c>
      <c r="C169" s="884" t="s">
        <v>397</v>
      </c>
      <c r="D169" s="884"/>
      <c r="E169" s="884"/>
      <c r="F169" s="884"/>
      <c r="G169" s="884"/>
      <c r="I169" s="88" t="s">
        <v>279</v>
      </c>
      <c r="J169" s="87"/>
      <c r="K169" s="87"/>
      <c r="L169" s="87"/>
    </row>
    <row r="170" spans="1:12" x14ac:dyDescent="0.2">
      <c r="A170" s="85"/>
      <c r="B170" s="15" t="s">
        <v>4</v>
      </c>
      <c r="C170" s="884" t="s">
        <v>398</v>
      </c>
      <c r="D170" s="884"/>
      <c r="E170" s="884"/>
      <c r="F170" s="884"/>
      <c r="G170" s="884"/>
      <c r="I170" s="88">
        <v>1</v>
      </c>
      <c r="K170" s="14"/>
      <c r="L170" s="14"/>
    </row>
    <row r="171" spans="1:12" ht="25.5" x14ac:dyDescent="0.2">
      <c r="A171" s="85"/>
      <c r="B171" s="15" t="s">
        <v>4</v>
      </c>
      <c r="C171" s="884" t="s">
        <v>399</v>
      </c>
      <c r="D171" s="884"/>
      <c r="E171" s="884"/>
      <c r="F171" s="884"/>
      <c r="G171" s="884"/>
      <c r="I171" s="88" t="s">
        <v>279</v>
      </c>
      <c r="K171" s="14"/>
      <c r="L171" s="14"/>
    </row>
    <row r="172" spans="1:12" x14ac:dyDescent="0.2">
      <c r="A172" s="85"/>
      <c r="C172" s="884" t="s">
        <v>400</v>
      </c>
      <c r="D172" s="884"/>
      <c r="E172" s="884"/>
      <c r="F172" s="884"/>
      <c r="G172" s="884"/>
      <c r="I172" s="88">
        <v>1</v>
      </c>
      <c r="K172" s="14"/>
      <c r="L172" s="14"/>
    </row>
    <row r="173" spans="1:12" ht="63.75" x14ac:dyDescent="0.2">
      <c r="A173" s="85"/>
      <c r="C173" s="884" t="s">
        <v>401</v>
      </c>
      <c r="D173" s="884"/>
      <c r="E173" s="884"/>
      <c r="F173" s="884"/>
      <c r="G173" s="884"/>
      <c r="I173" s="88" t="s">
        <v>283</v>
      </c>
      <c r="K173" s="14"/>
      <c r="L173" s="14"/>
    </row>
    <row r="174" spans="1:12" x14ac:dyDescent="0.2">
      <c r="A174" s="85"/>
      <c r="C174" s="901"/>
      <c r="D174" s="901"/>
      <c r="E174" s="901"/>
      <c r="F174" s="901"/>
      <c r="G174" s="901"/>
      <c r="I174" s="88">
        <v>1</v>
      </c>
      <c r="K174" s="14"/>
      <c r="L174" s="14"/>
    </row>
    <row r="175" spans="1:12" s="28" customFormat="1" x14ac:dyDescent="0.2">
      <c r="A175" s="85"/>
      <c r="B175" s="27"/>
      <c r="C175" s="902" t="s">
        <v>402</v>
      </c>
      <c r="D175" s="902"/>
      <c r="E175" s="902"/>
      <c r="F175" s="902"/>
      <c r="G175" s="902"/>
      <c r="I175" s="90">
        <v>1</v>
      </c>
      <c r="J175" s="87"/>
      <c r="K175" s="87"/>
      <c r="L175" s="87"/>
    </row>
    <row r="176" spans="1:12" s="28" customFormat="1" x14ac:dyDescent="0.2">
      <c r="A176" s="85"/>
      <c r="B176" s="15"/>
      <c r="C176" s="109"/>
      <c r="D176" s="109"/>
      <c r="E176" s="109"/>
      <c r="F176" s="109"/>
      <c r="G176" s="109"/>
      <c r="I176" s="88">
        <v>1</v>
      </c>
      <c r="J176" s="14"/>
      <c r="K176" s="87"/>
      <c r="L176" s="87"/>
    </row>
    <row r="177" spans="1:12" ht="76.5" x14ac:dyDescent="0.2">
      <c r="A177" s="85"/>
      <c r="C177" s="884" t="s">
        <v>684</v>
      </c>
      <c r="D177" s="884"/>
      <c r="E177" s="884"/>
      <c r="F177" s="884"/>
      <c r="G177" s="884"/>
      <c r="I177" s="88" t="s">
        <v>319</v>
      </c>
      <c r="K177" s="14"/>
      <c r="L177" s="14"/>
    </row>
    <row r="178" spans="1:12" ht="63.75" x14ac:dyDescent="0.2">
      <c r="A178" s="85"/>
      <c r="C178" s="901" t="s">
        <v>403</v>
      </c>
      <c r="D178" s="901"/>
      <c r="E178" s="901"/>
      <c r="F178" s="901"/>
      <c r="G178" s="901"/>
      <c r="I178" s="88" t="s">
        <v>283</v>
      </c>
      <c r="K178" s="14"/>
      <c r="L178" s="14"/>
    </row>
    <row r="179" spans="1:12" x14ac:dyDescent="0.2">
      <c r="A179" s="85"/>
      <c r="C179" s="901"/>
      <c r="D179" s="901"/>
      <c r="E179" s="901"/>
      <c r="F179" s="901"/>
      <c r="G179" s="901"/>
      <c r="I179" s="88">
        <v>1</v>
      </c>
      <c r="K179" s="14"/>
      <c r="L179" s="14"/>
    </row>
    <row r="180" spans="1:12" s="28" customFormat="1" x14ac:dyDescent="0.2">
      <c r="A180" s="85"/>
      <c r="B180" s="27"/>
      <c r="C180" s="902" t="s">
        <v>404</v>
      </c>
      <c r="D180" s="902"/>
      <c r="E180" s="902"/>
      <c r="F180" s="902"/>
      <c r="G180" s="902"/>
      <c r="I180" s="90">
        <v>1</v>
      </c>
      <c r="J180" s="87"/>
      <c r="K180" s="87"/>
      <c r="L180" s="87"/>
    </row>
    <row r="181" spans="1:12" s="28" customFormat="1" x14ac:dyDescent="0.2">
      <c r="A181" s="85"/>
      <c r="B181" s="15"/>
      <c r="C181" s="109"/>
      <c r="D181" s="109"/>
      <c r="E181" s="109"/>
      <c r="F181" s="109"/>
      <c r="G181" s="109"/>
      <c r="I181" s="88">
        <v>1</v>
      </c>
      <c r="J181" s="14"/>
      <c r="K181" s="87"/>
      <c r="L181" s="87"/>
    </row>
    <row r="182" spans="1:12" ht="38.25" x14ac:dyDescent="0.2">
      <c r="A182" s="85"/>
      <c r="C182" s="901" t="s">
        <v>405</v>
      </c>
      <c r="D182" s="901"/>
      <c r="E182" s="901"/>
      <c r="F182" s="901"/>
      <c r="G182" s="901"/>
      <c r="I182" s="88" t="s">
        <v>274</v>
      </c>
      <c r="K182" s="14"/>
      <c r="L182" s="14"/>
    </row>
    <row r="183" spans="1:12" x14ac:dyDescent="0.2">
      <c r="A183" s="85"/>
      <c r="C183" s="901" t="s">
        <v>406</v>
      </c>
      <c r="D183" s="901"/>
      <c r="E183" s="901"/>
      <c r="F183" s="901"/>
      <c r="G183" s="901"/>
      <c r="I183" s="88">
        <v>1</v>
      </c>
      <c r="K183" s="14"/>
      <c r="L183" s="14"/>
    </row>
    <row r="184" spans="1:12" x14ac:dyDescent="0.2">
      <c r="A184" s="85"/>
      <c r="B184" s="15" t="s">
        <v>4</v>
      </c>
      <c r="C184" s="901" t="s">
        <v>407</v>
      </c>
      <c r="D184" s="901"/>
      <c r="E184" s="901"/>
      <c r="F184" s="901"/>
      <c r="G184" s="901"/>
      <c r="I184" s="88">
        <v>1</v>
      </c>
      <c r="K184" s="14"/>
      <c r="L184" s="14"/>
    </row>
    <row r="185" spans="1:12" x14ac:dyDescent="0.2">
      <c r="A185" s="85"/>
      <c r="B185" s="15" t="s">
        <v>4</v>
      </c>
      <c r="C185" s="901" t="s">
        <v>408</v>
      </c>
      <c r="D185" s="901"/>
      <c r="E185" s="901"/>
      <c r="F185" s="901"/>
      <c r="G185" s="901"/>
      <c r="I185" s="88">
        <v>1</v>
      </c>
      <c r="K185" s="14"/>
      <c r="L185" s="14"/>
    </row>
    <row r="186" spans="1:12" x14ac:dyDescent="0.2">
      <c r="A186" s="85"/>
      <c r="B186" s="15" t="s">
        <v>4</v>
      </c>
      <c r="C186" s="901" t="s">
        <v>409</v>
      </c>
      <c r="D186" s="901"/>
      <c r="E186" s="901"/>
      <c r="F186" s="901"/>
      <c r="G186" s="901"/>
      <c r="I186" s="88">
        <v>1</v>
      </c>
      <c r="K186" s="14"/>
      <c r="L186" s="14"/>
    </row>
    <row r="187" spans="1:12" x14ac:dyDescent="0.2">
      <c r="A187" s="85"/>
      <c r="B187" s="15" t="s">
        <v>4</v>
      </c>
      <c r="C187" s="901" t="s">
        <v>410</v>
      </c>
      <c r="D187" s="901"/>
      <c r="E187" s="901"/>
      <c r="F187" s="901"/>
      <c r="G187" s="901"/>
      <c r="I187" s="88">
        <v>1</v>
      </c>
      <c r="K187" s="14"/>
      <c r="L187" s="14"/>
    </row>
    <row r="188" spans="1:12" x14ac:dyDescent="0.2">
      <c r="A188" s="85"/>
      <c r="B188" s="15" t="s">
        <v>4</v>
      </c>
      <c r="C188" s="901" t="s">
        <v>411</v>
      </c>
      <c r="D188" s="901"/>
      <c r="E188" s="901"/>
      <c r="F188" s="901"/>
      <c r="G188" s="901"/>
      <c r="I188" s="88">
        <v>1</v>
      </c>
      <c r="K188" s="14"/>
      <c r="L188" s="14"/>
    </row>
    <row r="189" spans="1:12" x14ac:dyDescent="0.2">
      <c r="A189" s="85"/>
      <c r="B189" s="15" t="s">
        <v>4</v>
      </c>
      <c r="C189" s="901" t="s">
        <v>412</v>
      </c>
      <c r="D189" s="901"/>
      <c r="E189" s="901"/>
      <c r="F189" s="901"/>
      <c r="G189" s="901"/>
      <c r="I189" s="88">
        <v>1</v>
      </c>
      <c r="K189" s="14"/>
      <c r="L189" s="14"/>
    </row>
    <row r="190" spans="1:12" x14ac:dyDescent="0.2">
      <c r="A190" s="85"/>
      <c r="B190" s="15" t="s">
        <v>4</v>
      </c>
      <c r="C190" s="901" t="s">
        <v>413</v>
      </c>
      <c r="D190" s="901"/>
      <c r="E190" s="901"/>
      <c r="F190" s="901"/>
      <c r="G190" s="901"/>
      <c r="I190" s="88">
        <v>1</v>
      </c>
      <c r="K190" s="14"/>
      <c r="L190" s="14"/>
    </row>
    <row r="191" spans="1:12" x14ac:dyDescent="0.2">
      <c r="A191" s="85"/>
      <c r="B191" s="15" t="s">
        <v>4</v>
      </c>
      <c r="C191" s="901" t="s">
        <v>414</v>
      </c>
      <c r="D191" s="901"/>
      <c r="E191" s="901"/>
      <c r="F191" s="901"/>
      <c r="G191" s="901"/>
      <c r="I191" s="88">
        <v>1</v>
      </c>
      <c r="K191" s="14"/>
      <c r="L191" s="14"/>
    </row>
    <row r="192" spans="1:12" x14ac:dyDescent="0.2">
      <c r="A192" s="85"/>
      <c r="B192" s="15" t="s">
        <v>4</v>
      </c>
      <c r="C192" s="901" t="s">
        <v>415</v>
      </c>
      <c r="D192" s="901"/>
      <c r="E192" s="901"/>
      <c r="F192" s="901"/>
      <c r="G192" s="901"/>
      <c r="I192" s="88">
        <v>1</v>
      </c>
      <c r="K192" s="14"/>
      <c r="L192" s="14"/>
    </row>
    <row r="193" spans="1:12" x14ac:dyDescent="0.2">
      <c r="A193" s="85"/>
      <c r="B193" s="15" t="s">
        <v>4</v>
      </c>
      <c r="C193" s="901" t="s">
        <v>416</v>
      </c>
      <c r="D193" s="901"/>
      <c r="E193" s="901"/>
      <c r="F193" s="901"/>
      <c r="G193" s="901"/>
      <c r="I193" s="88">
        <v>1</v>
      </c>
      <c r="K193" s="14"/>
      <c r="L193" s="14"/>
    </row>
    <row r="194" spans="1:12" x14ac:dyDescent="0.2">
      <c r="A194" s="85"/>
      <c r="C194" s="901"/>
      <c r="D194" s="901"/>
      <c r="E194" s="901"/>
      <c r="F194" s="901"/>
      <c r="G194" s="901"/>
      <c r="I194" s="88">
        <v>1</v>
      </c>
      <c r="K194" s="14"/>
      <c r="L194" s="14"/>
    </row>
    <row r="195" spans="1:12" s="23" customFormat="1" ht="18" x14ac:dyDescent="0.25">
      <c r="A195" s="94"/>
      <c r="B195" s="21"/>
      <c r="C195" s="904" t="s">
        <v>417</v>
      </c>
      <c r="D195" s="904"/>
      <c r="E195" s="904"/>
      <c r="F195" s="904"/>
      <c r="G195" s="904"/>
      <c r="I195" s="95">
        <v>1</v>
      </c>
      <c r="J195" s="64"/>
      <c r="K195" s="64"/>
      <c r="L195" s="64"/>
    </row>
    <row r="196" spans="1:12" x14ac:dyDescent="0.2">
      <c r="A196" s="85"/>
      <c r="C196" s="901"/>
      <c r="D196" s="901"/>
      <c r="E196" s="901"/>
      <c r="F196" s="901"/>
      <c r="G196" s="901"/>
      <c r="I196" s="88">
        <v>1</v>
      </c>
      <c r="K196" s="14"/>
      <c r="L196" s="14"/>
    </row>
    <row r="197" spans="1:12" s="28" customFormat="1" x14ac:dyDescent="0.2">
      <c r="A197" s="85"/>
      <c r="B197" s="27"/>
      <c r="C197" s="902" t="s">
        <v>368</v>
      </c>
      <c r="D197" s="902"/>
      <c r="E197" s="902"/>
      <c r="F197" s="902"/>
      <c r="G197" s="902"/>
      <c r="I197" s="90">
        <v>1</v>
      </c>
      <c r="J197" s="87"/>
      <c r="K197" s="87"/>
      <c r="L197" s="87"/>
    </row>
    <row r="198" spans="1:12" s="28" customFormat="1" x14ac:dyDescent="0.2">
      <c r="A198" s="85"/>
      <c r="B198" s="15"/>
      <c r="C198" s="901"/>
      <c r="D198" s="901"/>
      <c r="E198" s="901"/>
      <c r="F198" s="901"/>
      <c r="G198" s="901"/>
      <c r="I198" s="88">
        <v>1</v>
      </c>
      <c r="J198" s="14"/>
      <c r="K198" s="87"/>
      <c r="L198" s="87"/>
    </row>
    <row r="199" spans="1:12" ht="76.5" x14ac:dyDescent="0.2">
      <c r="A199" s="85"/>
      <c r="C199" s="884" t="s">
        <v>685</v>
      </c>
      <c r="D199" s="884"/>
      <c r="E199" s="884"/>
      <c r="F199" s="884"/>
      <c r="G199" s="884"/>
      <c r="I199" s="88" t="s">
        <v>319</v>
      </c>
      <c r="K199" s="14"/>
      <c r="L199" s="14"/>
    </row>
    <row r="200" spans="1:12" x14ac:dyDescent="0.2">
      <c r="A200" s="85"/>
      <c r="B200" s="15" t="s">
        <v>4</v>
      </c>
      <c r="C200" s="901" t="s">
        <v>418</v>
      </c>
      <c r="D200" s="901"/>
      <c r="E200" s="901"/>
      <c r="F200" s="901"/>
      <c r="G200" s="901"/>
      <c r="I200" s="88">
        <v>1</v>
      </c>
      <c r="K200" s="14"/>
      <c r="L200" s="14"/>
    </row>
    <row r="201" spans="1:12" x14ac:dyDescent="0.2">
      <c r="A201" s="85"/>
      <c r="B201" s="15" t="s">
        <v>4</v>
      </c>
      <c r="C201" s="901" t="s">
        <v>419</v>
      </c>
      <c r="D201" s="901"/>
      <c r="E201" s="901"/>
      <c r="F201" s="901"/>
      <c r="G201" s="901"/>
      <c r="I201" s="88">
        <v>1</v>
      </c>
      <c r="K201" s="14"/>
      <c r="L201" s="14"/>
    </row>
    <row r="202" spans="1:12" x14ac:dyDescent="0.2">
      <c r="A202" s="85"/>
      <c r="B202" s="15" t="s">
        <v>4</v>
      </c>
      <c r="C202" s="901" t="s">
        <v>420</v>
      </c>
      <c r="D202" s="901"/>
      <c r="E202" s="901"/>
      <c r="F202" s="901"/>
      <c r="G202" s="901"/>
      <c r="I202" s="88">
        <v>1</v>
      </c>
      <c r="K202" s="14"/>
      <c r="L202" s="14"/>
    </row>
    <row r="203" spans="1:12" x14ac:dyDescent="0.2">
      <c r="A203" s="85"/>
      <c r="B203" s="15" t="s">
        <v>4</v>
      </c>
      <c r="C203" s="901" t="s">
        <v>421</v>
      </c>
      <c r="D203" s="901"/>
      <c r="E203" s="901"/>
      <c r="F203" s="901"/>
      <c r="G203" s="901"/>
      <c r="I203" s="88">
        <v>1</v>
      </c>
      <c r="K203" s="14"/>
      <c r="L203" s="14"/>
    </row>
    <row r="204" spans="1:12" x14ac:dyDescent="0.2">
      <c r="A204" s="85"/>
      <c r="B204" s="15" t="s">
        <v>4</v>
      </c>
      <c r="C204" s="901" t="s">
        <v>422</v>
      </c>
      <c r="D204" s="901"/>
      <c r="E204" s="901"/>
      <c r="F204" s="901"/>
      <c r="G204" s="901"/>
      <c r="I204" s="88">
        <v>1</v>
      </c>
      <c r="K204" s="14"/>
      <c r="L204" s="14"/>
    </row>
    <row r="205" spans="1:12" x14ac:dyDescent="0.2">
      <c r="A205" s="85"/>
      <c r="B205" s="15" t="s">
        <v>4</v>
      </c>
      <c r="C205" s="901" t="s">
        <v>423</v>
      </c>
      <c r="D205" s="901"/>
      <c r="E205" s="901"/>
      <c r="F205" s="901"/>
      <c r="G205" s="901"/>
      <c r="I205" s="88">
        <v>1</v>
      </c>
      <c r="K205" s="14"/>
      <c r="L205" s="14"/>
    </row>
    <row r="206" spans="1:12" x14ac:dyDescent="0.2">
      <c r="A206" s="85"/>
      <c r="B206" s="15" t="s">
        <v>4</v>
      </c>
      <c r="C206" s="901" t="s">
        <v>424</v>
      </c>
      <c r="D206" s="901"/>
      <c r="E206" s="901"/>
      <c r="F206" s="901"/>
      <c r="G206" s="901"/>
      <c r="I206" s="88">
        <v>1</v>
      </c>
      <c r="K206" s="14"/>
      <c r="L206" s="14"/>
    </row>
    <row r="207" spans="1:12" x14ac:dyDescent="0.2">
      <c r="A207" s="85"/>
      <c r="B207" s="15" t="s">
        <v>4</v>
      </c>
      <c r="C207" s="901" t="s">
        <v>425</v>
      </c>
      <c r="D207" s="901"/>
      <c r="E207" s="901"/>
      <c r="F207" s="901"/>
      <c r="G207" s="901"/>
      <c r="I207" s="88">
        <v>1</v>
      </c>
      <c r="K207" s="14"/>
      <c r="L207" s="14"/>
    </row>
    <row r="208" spans="1:12" x14ac:dyDescent="0.2">
      <c r="A208" s="85"/>
      <c r="B208" s="15" t="s">
        <v>4</v>
      </c>
      <c r="C208" s="901" t="s">
        <v>426</v>
      </c>
      <c r="D208" s="901"/>
      <c r="E208" s="901"/>
      <c r="F208" s="901"/>
      <c r="G208" s="901"/>
      <c r="I208" s="88">
        <v>1</v>
      </c>
      <c r="K208" s="14"/>
      <c r="L208" s="14"/>
    </row>
    <row r="209" spans="1:12" x14ac:dyDescent="0.2">
      <c r="A209" s="85"/>
      <c r="B209" s="15" t="s">
        <v>4</v>
      </c>
      <c r="C209" s="901" t="s">
        <v>427</v>
      </c>
      <c r="D209" s="901"/>
      <c r="E209" s="901"/>
      <c r="F209" s="901"/>
      <c r="G209" s="901"/>
      <c r="I209" s="88">
        <v>1</v>
      </c>
      <c r="K209" s="14"/>
      <c r="L209" s="14"/>
    </row>
    <row r="210" spans="1:12" x14ac:dyDescent="0.2">
      <c r="A210" s="85"/>
      <c r="B210" s="15" t="s">
        <v>4</v>
      </c>
      <c r="C210" s="901" t="s">
        <v>428</v>
      </c>
      <c r="D210" s="901"/>
      <c r="E210" s="901"/>
      <c r="F210" s="901"/>
      <c r="G210" s="901"/>
      <c r="I210" s="88">
        <v>1</v>
      </c>
      <c r="K210" s="14"/>
      <c r="L210" s="14"/>
    </row>
    <row r="211" spans="1:12" x14ac:dyDescent="0.2">
      <c r="A211" s="85"/>
      <c r="B211" s="15" t="s">
        <v>4</v>
      </c>
      <c r="C211" s="901" t="s">
        <v>429</v>
      </c>
      <c r="D211" s="901"/>
      <c r="E211" s="901"/>
      <c r="F211" s="901"/>
      <c r="G211" s="901"/>
      <c r="I211" s="88">
        <v>1</v>
      </c>
      <c r="K211" s="14"/>
      <c r="L211" s="14"/>
    </row>
    <row r="212" spans="1:12" x14ac:dyDescent="0.2">
      <c r="A212" s="85"/>
      <c r="B212" s="15" t="s">
        <v>430</v>
      </c>
      <c r="C212" s="901" t="s">
        <v>6</v>
      </c>
      <c r="D212" s="901"/>
      <c r="E212" s="901"/>
      <c r="F212" s="901"/>
      <c r="G212" s="901"/>
      <c r="I212" s="88">
        <v>1</v>
      </c>
      <c r="K212" s="14"/>
      <c r="L212" s="14"/>
    </row>
    <row r="213" spans="1:12" ht="76.5" x14ac:dyDescent="0.2">
      <c r="A213" s="85"/>
      <c r="C213" s="901" t="s">
        <v>686</v>
      </c>
      <c r="D213" s="901"/>
      <c r="E213" s="901"/>
      <c r="F213" s="901"/>
      <c r="G213" s="901"/>
      <c r="I213" s="88" t="s">
        <v>319</v>
      </c>
      <c r="K213" s="14"/>
      <c r="L213" s="14"/>
    </row>
    <row r="214" spans="1:12" ht="63.75" x14ac:dyDescent="0.2">
      <c r="A214" s="85"/>
      <c r="C214" s="884" t="s">
        <v>431</v>
      </c>
      <c r="D214" s="884"/>
      <c r="E214" s="884"/>
      <c r="F214" s="884"/>
      <c r="G214" s="884"/>
      <c r="I214" s="88" t="s">
        <v>283</v>
      </c>
      <c r="K214" s="14"/>
      <c r="L214" s="14"/>
    </row>
    <row r="215" spans="1:12" x14ac:dyDescent="0.2">
      <c r="A215" s="85"/>
      <c r="B215" s="15" t="s">
        <v>432</v>
      </c>
      <c r="C215" s="901" t="s">
        <v>433</v>
      </c>
      <c r="D215" s="901"/>
      <c r="E215" s="901"/>
      <c r="F215" s="901"/>
      <c r="G215" s="901"/>
      <c r="I215" s="88">
        <v>1</v>
      </c>
      <c r="K215" s="14"/>
      <c r="L215" s="14"/>
    </row>
    <row r="216" spans="1:12" ht="63.75" x14ac:dyDescent="0.2">
      <c r="A216" s="85"/>
      <c r="C216" s="901" t="s">
        <v>434</v>
      </c>
      <c r="D216" s="901"/>
      <c r="E216" s="901"/>
      <c r="F216" s="901"/>
      <c r="G216" s="901"/>
      <c r="I216" s="88" t="s">
        <v>283</v>
      </c>
      <c r="K216" s="14"/>
      <c r="L216" s="14"/>
    </row>
    <row r="217" spans="1:12" ht="63.75" x14ac:dyDescent="0.2">
      <c r="A217" s="85"/>
      <c r="C217" s="901" t="s">
        <v>435</v>
      </c>
      <c r="D217" s="901"/>
      <c r="E217" s="901"/>
      <c r="F217" s="901"/>
      <c r="G217" s="901"/>
      <c r="I217" s="88" t="s">
        <v>283</v>
      </c>
      <c r="K217" s="14"/>
      <c r="L217" s="14"/>
    </row>
    <row r="218" spans="1:12" ht="51" x14ac:dyDescent="0.2">
      <c r="A218" s="85"/>
      <c r="C218" s="901" t="s">
        <v>436</v>
      </c>
      <c r="D218" s="901"/>
      <c r="E218" s="901"/>
      <c r="F218" s="901"/>
      <c r="G218" s="901"/>
      <c r="I218" s="88" t="s">
        <v>272</v>
      </c>
      <c r="K218" s="14"/>
      <c r="L218" s="14"/>
    </row>
    <row r="219" spans="1:12" x14ac:dyDescent="0.2">
      <c r="A219" s="85"/>
      <c r="B219" s="15" t="s">
        <v>4</v>
      </c>
      <c r="C219" s="901" t="s">
        <v>437</v>
      </c>
      <c r="D219" s="901"/>
      <c r="E219" s="901"/>
      <c r="F219" s="901"/>
      <c r="G219" s="901"/>
      <c r="I219" s="88">
        <v>1</v>
      </c>
      <c r="K219" s="14"/>
      <c r="L219" s="14"/>
    </row>
    <row r="220" spans="1:12" ht="25.5" x14ac:dyDescent="0.2">
      <c r="A220" s="85"/>
      <c r="B220" s="15" t="s">
        <v>4</v>
      </c>
      <c r="C220" s="901" t="s">
        <v>438</v>
      </c>
      <c r="D220" s="901"/>
      <c r="E220" s="901"/>
      <c r="F220" s="901"/>
      <c r="G220" s="901"/>
      <c r="I220" s="88" t="s">
        <v>279</v>
      </c>
      <c r="K220" s="14"/>
      <c r="L220" s="14"/>
    </row>
    <row r="221" spans="1:12" x14ac:dyDescent="0.2">
      <c r="A221" s="85"/>
      <c r="C221" s="901" t="s">
        <v>439</v>
      </c>
      <c r="D221" s="901"/>
      <c r="E221" s="901"/>
      <c r="F221" s="901"/>
      <c r="G221" s="901"/>
      <c r="I221" s="88">
        <v>1</v>
      </c>
      <c r="K221" s="14"/>
      <c r="L221" s="14"/>
    </row>
    <row r="222" spans="1:12" x14ac:dyDescent="0.2">
      <c r="A222" s="85"/>
      <c r="C222" s="901" t="s">
        <v>440</v>
      </c>
      <c r="D222" s="901"/>
      <c r="E222" s="901"/>
      <c r="F222" s="901"/>
      <c r="G222" s="901"/>
      <c r="I222" s="88">
        <v>1</v>
      </c>
      <c r="K222" s="14"/>
      <c r="L222" s="14"/>
    </row>
    <row r="223" spans="1:12" x14ac:dyDescent="0.2">
      <c r="A223" s="85"/>
      <c r="B223" s="15" t="s">
        <v>441</v>
      </c>
      <c r="C223" s="103" t="s">
        <v>442</v>
      </c>
      <c r="D223" s="91"/>
      <c r="E223" s="91"/>
      <c r="F223" s="91"/>
      <c r="G223" s="91"/>
      <c r="I223" s="88">
        <v>1</v>
      </c>
      <c r="K223" s="14"/>
      <c r="L223" s="14"/>
    </row>
    <row r="224" spans="1:12" ht="25.5" x14ac:dyDescent="0.2">
      <c r="A224" s="85"/>
      <c r="C224" s="884" t="s">
        <v>443</v>
      </c>
      <c r="D224" s="884"/>
      <c r="E224" s="884"/>
      <c r="F224" s="884"/>
      <c r="G224" s="884"/>
      <c r="I224" s="88" t="s">
        <v>279</v>
      </c>
      <c r="K224" s="14"/>
      <c r="L224" s="14"/>
    </row>
    <row r="225" spans="1:12" ht="76.5" x14ac:dyDescent="0.2">
      <c r="A225" s="85"/>
      <c r="C225" s="884" t="s">
        <v>444</v>
      </c>
      <c r="D225" s="884"/>
      <c r="E225" s="884"/>
      <c r="F225" s="884"/>
      <c r="G225" s="884"/>
      <c r="I225" s="88" t="s">
        <v>319</v>
      </c>
      <c r="K225" s="14"/>
      <c r="L225" s="14"/>
    </row>
    <row r="226" spans="1:12" ht="89.25" x14ac:dyDescent="0.2">
      <c r="A226" s="85"/>
      <c r="C226" s="884" t="s">
        <v>445</v>
      </c>
      <c r="D226" s="884"/>
      <c r="E226" s="884"/>
      <c r="F226" s="884"/>
      <c r="G226" s="884"/>
      <c r="I226" s="88" t="s">
        <v>446</v>
      </c>
      <c r="K226" s="14"/>
      <c r="L226" s="14"/>
    </row>
    <row r="227" spans="1:12" x14ac:dyDescent="0.2">
      <c r="A227" s="85"/>
      <c r="B227" s="15" t="s">
        <v>447</v>
      </c>
      <c r="C227" s="103" t="s">
        <v>448</v>
      </c>
      <c r="D227" s="91"/>
      <c r="E227" s="91"/>
      <c r="F227" s="91"/>
      <c r="G227" s="91"/>
      <c r="I227" s="88">
        <v>1</v>
      </c>
      <c r="K227" s="14"/>
      <c r="L227" s="14"/>
    </row>
    <row r="228" spans="1:12" ht="51" x14ac:dyDescent="0.2">
      <c r="A228" s="85"/>
      <c r="C228" s="884" t="s">
        <v>449</v>
      </c>
      <c r="D228" s="884"/>
      <c r="E228" s="884"/>
      <c r="F228" s="884"/>
      <c r="G228" s="884"/>
      <c r="I228" s="88" t="s">
        <v>272</v>
      </c>
      <c r="K228" s="14"/>
      <c r="L228" s="14"/>
    </row>
    <row r="229" spans="1:12" x14ac:dyDescent="0.2">
      <c r="A229" s="85"/>
      <c r="B229" s="15" t="s">
        <v>450</v>
      </c>
      <c r="C229" s="103" t="s">
        <v>451</v>
      </c>
      <c r="D229" s="91"/>
      <c r="E229" s="91"/>
      <c r="F229" s="91"/>
      <c r="G229" s="91"/>
      <c r="I229" s="88">
        <v>1</v>
      </c>
      <c r="K229" s="14"/>
      <c r="L229" s="14"/>
    </row>
    <row r="230" spans="1:12" ht="76.5" x14ac:dyDescent="0.2">
      <c r="A230" s="85"/>
      <c r="C230" s="884" t="s">
        <v>687</v>
      </c>
      <c r="D230" s="884"/>
      <c r="E230" s="884"/>
      <c r="F230" s="884"/>
      <c r="G230" s="884"/>
      <c r="I230" s="88" t="s">
        <v>319</v>
      </c>
      <c r="K230" s="14"/>
      <c r="L230" s="14"/>
    </row>
    <row r="231" spans="1:12" x14ac:dyDescent="0.2">
      <c r="A231" s="85"/>
      <c r="C231" s="884" t="s">
        <v>452</v>
      </c>
      <c r="D231" s="884"/>
      <c r="E231" s="884"/>
      <c r="F231" s="884"/>
      <c r="G231" s="884"/>
      <c r="I231" s="88">
        <v>1</v>
      </c>
      <c r="K231" s="14"/>
      <c r="L231" s="14"/>
    </row>
    <row r="232" spans="1:12" x14ac:dyDescent="0.2">
      <c r="A232" s="85"/>
      <c r="B232" s="15" t="s">
        <v>4</v>
      </c>
      <c r="C232" s="901" t="s">
        <v>453</v>
      </c>
      <c r="D232" s="901"/>
      <c r="E232" s="901"/>
      <c r="F232" s="901"/>
      <c r="G232" s="901"/>
      <c r="I232" s="88">
        <v>1</v>
      </c>
      <c r="K232" s="14"/>
      <c r="L232" s="14"/>
    </row>
    <row r="233" spans="1:12" x14ac:dyDescent="0.2">
      <c r="A233" s="85"/>
      <c r="B233" s="15" t="s">
        <v>4</v>
      </c>
      <c r="C233" s="901" t="s">
        <v>454</v>
      </c>
      <c r="D233" s="901"/>
      <c r="E233" s="901"/>
      <c r="F233" s="901"/>
      <c r="G233" s="901"/>
      <c r="I233" s="88">
        <v>1</v>
      </c>
      <c r="K233" s="14"/>
      <c r="L233" s="14"/>
    </row>
    <row r="234" spans="1:12" x14ac:dyDescent="0.2">
      <c r="A234" s="85"/>
      <c r="B234" s="15" t="s">
        <v>4</v>
      </c>
      <c r="C234" s="901" t="s">
        <v>455</v>
      </c>
      <c r="D234" s="901"/>
      <c r="E234" s="901"/>
      <c r="F234" s="901"/>
      <c r="G234" s="901"/>
      <c r="I234" s="88">
        <v>1</v>
      </c>
      <c r="K234" s="14"/>
      <c r="L234" s="14"/>
    </row>
    <row r="235" spans="1:12" x14ac:dyDescent="0.2">
      <c r="A235" s="85"/>
      <c r="B235" s="15" t="s">
        <v>4</v>
      </c>
      <c r="C235" s="901" t="s">
        <v>456</v>
      </c>
      <c r="D235" s="901"/>
      <c r="E235" s="901"/>
      <c r="F235" s="901"/>
      <c r="G235" s="901"/>
      <c r="I235" s="88">
        <v>1</v>
      </c>
      <c r="K235" s="14"/>
      <c r="L235" s="14"/>
    </row>
    <row r="236" spans="1:12" x14ac:dyDescent="0.2">
      <c r="A236" s="85"/>
      <c r="B236" s="15" t="s">
        <v>4</v>
      </c>
      <c r="C236" s="901" t="s">
        <v>457</v>
      </c>
      <c r="D236" s="901"/>
      <c r="E236" s="901"/>
      <c r="F236" s="901"/>
      <c r="G236" s="901"/>
      <c r="I236" s="88">
        <v>1</v>
      </c>
      <c r="K236" s="14"/>
      <c r="L236" s="14"/>
    </row>
    <row r="237" spans="1:12" x14ac:dyDescent="0.2">
      <c r="A237" s="85"/>
      <c r="B237" s="15" t="s">
        <v>4</v>
      </c>
      <c r="C237" s="901" t="s">
        <v>458</v>
      </c>
      <c r="D237" s="901"/>
      <c r="E237" s="901"/>
      <c r="F237" s="901"/>
      <c r="G237" s="901"/>
      <c r="I237" s="88">
        <v>1</v>
      </c>
      <c r="K237" s="14"/>
      <c r="L237" s="14"/>
    </row>
    <row r="238" spans="1:12" x14ac:dyDescent="0.2">
      <c r="A238" s="85"/>
      <c r="B238" s="15" t="s">
        <v>4</v>
      </c>
      <c r="C238" s="901" t="s">
        <v>459</v>
      </c>
      <c r="D238" s="901"/>
      <c r="E238" s="901"/>
      <c r="F238" s="901"/>
      <c r="G238" s="901"/>
      <c r="I238" s="88">
        <v>1</v>
      </c>
      <c r="K238" s="14"/>
      <c r="L238" s="14"/>
    </row>
    <row r="239" spans="1:12" x14ac:dyDescent="0.2">
      <c r="A239" s="85"/>
      <c r="B239" s="15" t="s">
        <v>4</v>
      </c>
      <c r="C239" s="901" t="s">
        <v>688</v>
      </c>
      <c r="D239" s="901"/>
      <c r="E239" s="901"/>
      <c r="F239" s="901"/>
      <c r="G239" s="901"/>
      <c r="I239" s="88">
        <v>1</v>
      </c>
      <c r="K239" s="14"/>
      <c r="L239" s="14"/>
    </row>
    <row r="240" spans="1:12" x14ac:dyDescent="0.2">
      <c r="A240" s="85"/>
      <c r="C240" s="884" t="s">
        <v>460</v>
      </c>
      <c r="D240" s="884"/>
      <c r="E240" s="884"/>
      <c r="F240" s="884"/>
      <c r="G240" s="884"/>
      <c r="I240" s="88">
        <v>1</v>
      </c>
      <c r="K240" s="14"/>
      <c r="L240" s="14"/>
    </row>
    <row r="241" spans="1:12" x14ac:dyDescent="0.2">
      <c r="A241" s="85"/>
      <c r="B241" s="15" t="s">
        <v>4</v>
      </c>
      <c r="C241" s="884" t="s">
        <v>461</v>
      </c>
      <c r="D241" s="884"/>
      <c r="E241" s="884"/>
      <c r="F241" s="884"/>
      <c r="G241" s="884"/>
      <c r="I241" s="88">
        <v>1</v>
      </c>
      <c r="K241" s="14"/>
      <c r="L241" s="14"/>
    </row>
    <row r="242" spans="1:12" x14ac:dyDescent="0.2">
      <c r="A242" s="85"/>
      <c r="B242" s="15" t="s">
        <v>4</v>
      </c>
      <c r="C242" s="884" t="s">
        <v>462</v>
      </c>
      <c r="D242" s="884"/>
      <c r="E242" s="884"/>
      <c r="F242" s="884"/>
      <c r="G242" s="884"/>
      <c r="I242" s="88">
        <v>1</v>
      </c>
      <c r="K242" s="14"/>
      <c r="L242" s="14"/>
    </row>
    <row r="243" spans="1:12" ht="25.5" x14ac:dyDescent="0.2">
      <c r="A243" s="85"/>
      <c r="B243" s="15" t="s">
        <v>4</v>
      </c>
      <c r="C243" s="884" t="s">
        <v>463</v>
      </c>
      <c r="D243" s="884"/>
      <c r="E243" s="884"/>
      <c r="F243" s="884"/>
      <c r="G243" s="884"/>
      <c r="I243" s="88" t="s">
        <v>279</v>
      </c>
      <c r="K243" s="14"/>
      <c r="L243" s="14"/>
    </row>
    <row r="244" spans="1:12" x14ac:dyDescent="0.2">
      <c r="A244" s="85"/>
      <c r="B244" s="15" t="s">
        <v>4</v>
      </c>
      <c r="C244" s="884" t="s">
        <v>688</v>
      </c>
      <c r="D244" s="884"/>
      <c r="E244" s="884"/>
      <c r="F244" s="884"/>
      <c r="G244" s="884"/>
      <c r="I244" s="88">
        <v>1</v>
      </c>
      <c r="K244" s="14"/>
      <c r="L244" s="14"/>
    </row>
    <row r="245" spans="1:12" x14ac:dyDescent="0.2">
      <c r="A245" s="85"/>
      <c r="C245" s="884" t="s">
        <v>464</v>
      </c>
      <c r="D245" s="884"/>
      <c r="E245" s="884"/>
      <c r="F245" s="884"/>
      <c r="G245" s="884"/>
      <c r="I245" s="88">
        <v>1</v>
      </c>
      <c r="K245" s="14"/>
      <c r="L245" s="14"/>
    </row>
    <row r="246" spans="1:12" x14ac:dyDescent="0.2">
      <c r="A246" s="85"/>
      <c r="B246" s="15" t="s">
        <v>4</v>
      </c>
      <c r="C246" s="884" t="s">
        <v>465</v>
      </c>
      <c r="D246" s="884"/>
      <c r="E246" s="884"/>
      <c r="F246" s="884"/>
      <c r="G246" s="884"/>
      <c r="I246" s="88">
        <v>1</v>
      </c>
      <c r="K246" s="14"/>
      <c r="L246" s="14"/>
    </row>
    <row r="247" spans="1:12" x14ac:dyDescent="0.2">
      <c r="A247" s="85"/>
      <c r="B247" s="15" t="s">
        <v>4</v>
      </c>
      <c r="C247" s="884" t="s">
        <v>466</v>
      </c>
      <c r="D247" s="884"/>
      <c r="E247" s="884"/>
      <c r="F247" s="884"/>
      <c r="G247" s="884"/>
      <c r="I247" s="88">
        <v>1</v>
      </c>
      <c r="K247" s="14"/>
      <c r="L247" s="14"/>
    </row>
    <row r="248" spans="1:12" x14ac:dyDescent="0.2">
      <c r="A248" s="85"/>
      <c r="B248" s="15" t="s">
        <v>4</v>
      </c>
      <c r="C248" s="884" t="s">
        <v>467</v>
      </c>
      <c r="D248" s="884"/>
      <c r="E248" s="884"/>
      <c r="F248" s="884"/>
      <c r="G248" s="884"/>
      <c r="I248" s="88">
        <v>1</v>
      </c>
      <c r="K248" s="14"/>
      <c r="L248" s="14"/>
    </row>
    <row r="249" spans="1:12" x14ac:dyDescent="0.2">
      <c r="A249" s="85"/>
      <c r="B249" s="15" t="s">
        <v>4</v>
      </c>
      <c r="C249" s="884" t="s">
        <v>468</v>
      </c>
      <c r="D249" s="884"/>
      <c r="E249" s="884"/>
      <c r="F249" s="884"/>
      <c r="G249" s="884"/>
      <c r="I249" s="88">
        <v>1</v>
      </c>
      <c r="K249" s="14"/>
      <c r="L249" s="14"/>
    </row>
    <row r="250" spans="1:12" x14ac:dyDescent="0.2">
      <c r="A250" s="85"/>
      <c r="B250" s="15" t="s">
        <v>4</v>
      </c>
      <c r="C250" s="884" t="s">
        <v>469</v>
      </c>
      <c r="D250" s="884"/>
      <c r="E250" s="884"/>
      <c r="F250" s="884"/>
      <c r="G250" s="884"/>
      <c r="I250" s="88">
        <v>1</v>
      </c>
      <c r="K250" s="14"/>
      <c r="L250" s="14"/>
    </row>
    <row r="251" spans="1:12" x14ac:dyDescent="0.2">
      <c r="A251" s="85"/>
      <c r="B251" s="15" t="s">
        <v>4</v>
      </c>
      <c r="C251" s="884" t="s">
        <v>470</v>
      </c>
      <c r="D251" s="884"/>
      <c r="E251" s="884"/>
      <c r="F251" s="884"/>
      <c r="G251" s="884"/>
      <c r="I251" s="88">
        <v>1</v>
      </c>
      <c r="K251" s="14"/>
      <c r="L251" s="14"/>
    </row>
    <row r="252" spans="1:12" ht="25.5" x14ac:dyDescent="0.2">
      <c r="A252" s="85"/>
      <c r="C252" s="884" t="s">
        <v>471</v>
      </c>
      <c r="D252" s="884"/>
      <c r="E252" s="884"/>
      <c r="F252" s="884"/>
      <c r="G252" s="884"/>
      <c r="I252" s="88" t="s">
        <v>279</v>
      </c>
      <c r="K252" s="14"/>
      <c r="L252" s="14"/>
    </row>
    <row r="253" spans="1:12" x14ac:dyDescent="0.2">
      <c r="A253" s="85"/>
      <c r="C253" s="901"/>
      <c r="D253" s="901"/>
      <c r="E253" s="901"/>
      <c r="F253" s="901"/>
      <c r="G253" s="901"/>
      <c r="I253" s="88">
        <v>1</v>
      </c>
      <c r="K253" s="14"/>
      <c r="L253" s="14"/>
    </row>
    <row r="254" spans="1:12" s="28" customFormat="1" x14ac:dyDescent="0.2">
      <c r="A254" s="85"/>
      <c r="B254" s="27"/>
      <c r="C254" s="902" t="s">
        <v>472</v>
      </c>
      <c r="D254" s="902"/>
      <c r="E254" s="902"/>
      <c r="F254" s="902"/>
      <c r="G254" s="902"/>
      <c r="I254" s="90">
        <v>1</v>
      </c>
      <c r="J254" s="87"/>
      <c r="K254" s="87"/>
      <c r="L254" s="87"/>
    </row>
    <row r="255" spans="1:12" s="28" customFormat="1" x14ac:dyDescent="0.2">
      <c r="A255" s="85"/>
      <c r="B255" s="15"/>
      <c r="C255" s="901"/>
      <c r="D255" s="901"/>
      <c r="E255" s="901"/>
      <c r="F255" s="901"/>
      <c r="G255" s="901"/>
      <c r="I255" s="88">
        <v>1</v>
      </c>
      <c r="J255" s="14"/>
      <c r="K255" s="87"/>
      <c r="L255" s="87"/>
    </row>
    <row r="256" spans="1:12" x14ac:dyDescent="0.2">
      <c r="A256" s="85"/>
      <c r="B256" s="15" t="s">
        <v>430</v>
      </c>
      <c r="C256" s="901" t="s">
        <v>473</v>
      </c>
      <c r="D256" s="901"/>
      <c r="E256" s="901"/>
      <c r="F256" s="901"/>
      <c r="G256" s="901"/>
      <c r="I256" s="88">
        <v>1</v>
      </c>
      <c r="K256" s="14"/>
      <c r="L256" s="14"/>
    </row>
    <row r="257" spans="1:12" x14ac:dyDescent="0.2">
      <c r="A257" s="85"/>
      <c r="C257" s="901" t="s">
        <v>474</v>
      </c>
      <c r="D257" s="901"/>
      <c r="E257" s="901"/>
      <c r="F257" s="901"/>
      <c r="G257" s="901"/>
      <c r="I257" s="88">
        <v>1</v>
      </c>
      <c r="K257" s="14"/>
      <c r="L257" s="14"/>
    </row>
    <row r="258" spans="1:12" x14ac:dyDescent="0.2">
      <c r="A258" s="85"/>
      <c r="B258" s="15" t="s">
        <v>4</v>
      </c>
      <c r="C258" s="901" t="s">
        <v>475</v>
      </c>
      <c r="D258" s="901"/>
      <c r="E258" s="901"/>
      <c r="F258" s="901"/>
      <c r="G258" s="901"/>
      <c r="I258" s="88">
        <v>1</v>
      </c>
      <c r="K258" s="14"/>
      <c r="L258" s="14"/>
    </row>
    <row r="259" spans="1:12" x14ac:dyDescent="0.2">
      <c r="A259" s="85"/>
      <c r="B259" s="15" t="s">
        <v>4</v>
      </c>
      <c r="C259" s="901" t="s">
        <v>476</v>
      </c>
      <c r="D259" s="901"/>
      <c r="E259" s="901"/>
      <c r="F259" s="901"/>
      <c r="G259" s="901"/>
      <c r="I259" s="88">
        <v>1</v>
      </c>
      <c r="K259" s="14"/>
      <c r="L259" s="14"/>
    </row>
    <row r="260" spans="1:12" x14ac:dyDescent="0.2">
      <c r="A260" s="85"/>
      <c r="B260" s="15" t="s">
        <v>4</v>
      </c>
      <c r="C260" s="901" t="s">
        <v>477</v>
      </c>
      <c r="D260" s="901"/>
      <c r="E260" s="901"/>
      <c r="F260" s="901"/>
      <c r="G260" s="901"/>
      <c r="I260" s="88">
        <v>1</v>
      </c>
      <c r="K260" s="14"/>
      <c r="L260" s="14"/>
    </row>
    <row r="261" spans="1:12" x14ac:dyDescent="0.2">
      <c r="A261" s="85"/>
      <c r="B261" s="15" t="s">
        <v>4</v>
      </c>
      <c r="C261" s="901" t="s">
        <v>478</v>
      </c>
      <c r="D261" s="901"/>
      <c r="E261" s="901"/>
      <c r="F261" s="901"/>
      <c r="G261" s="901"/>
      <c r="I261" s="88">
        <v>1</v>
      </c>
      <c r="K261" s="14"/>
      <c r="L261" s="14"/>
    </row>
    <row r="262" spans="1:12" ht="127.5" x14ac:dyDescent="0.2">
      <c r="A262" s="85"/>
      <c r="C262" s="884" t="s">
        <v>689</v>
      </c>
      <c r="D262" s="884"/>
      <c r="E262" s="884"/>
      <c r="F262" s="884"/>
      <c r="G262" s="884"/>
      <c r="I262" s="88" t="s">
        <v>479</v>
      </c>
      <c r="K262" s="14"/>
      <c r="L262" s="14"/>
    </row>
    <row r="263" spans="1:12" ht="63.75" x14ac:dyDescent="0.2">
      <c r="A263" s="85"/>
      <c r="C263" s="901" t="s">
        <v>690</v>
      </c>
      <c r="D263" s="901"/>
      <c r="E263" s="901"/>
      <c r="F263" s="901"/>
      <c r="G263" s="901"/>
      <c r="I263" s="88" t="s">
        <v>283</v>
      </c>
      <c r="K263" s="14"/>
      <c r="L263" s="14"/>
    </row>
    <row r="264" spans="1:12" x14ac:dyDescent="0.2">
      <c r="A264" s="85"/>
      <c r="C264" s="901" t="s">
        <v>480</v>
      </c>
      <c r="D264" s="901"/>
      <c r="E264" s="901"/>
      <c r="F264" s="901"/>
      <c r="G264" s="901"/>
      <c r="I264" s="88">
        <v>1</v>
      </c>
      <c r="K264" s="14"/>
      <c r="L264" s="14"/>
    </row>
    <row r="265" spans="1:12" x14ac:dyDescent="0.2">
      <c r="A265" s="85"/>
      <c r="B265" s="15" t="s">
        <v>4</v>
      </c>
      <c r="C265" s="901" t="s">
        <v>481</v>
      </c>
      <c r="D265" s="901"/>
      <c r="E265" s="901"/>
      <c r="F265" s="901"/>
      <c r="G265" s="901"/>
      <c r="I265" s="88">
        <v>1</v>
      </c>
      <c r="K265" s="14"/>
      <c r="L265" s="14"/>
    </row>
    <row r="266" spans="1:12" x14ac:dyDescent="0.2">
      <c r="A266" s="85"/>
      <c r="B266" s="15" t="s">
        <v>4</v>
      </c>
      <c r="C266" s="901" t="s">
        <v>482</v>
      </c>
      <c r="D266" s="901"/>
      <c r="E266" s="901"/>
      <c r="F266" s="901"/>
      <c r="G266" s="901"/>
      <c r="I266" s="88">
        <v>1</v>
      </c>
      <c r="K266" s="14"/>
      <c r="L266" s="14"/>
    </row>
    <row r="267" spans="1:12" x14ac:dyDescent="0.2">
      <c r="A267" s="85"/>
      <c r="B267" s="15" t="s">
        <v>4</v>
      </c>
      <c r="C267" s="901" t="s">
        <v>691</v>
      </c>
      <c r="D267" s="901"/>
      <c r="E267" s="901"/>
      <c r="F267" s="901"/>
      <c r="G267" s="901"/>
      <c r="I267" s="88">
        <v>1</v>
      </c>
      <c r="K267" s="14"/>
      <c r="L267" s="14"/>
    </row>
    <row r="268" spans="1:12" x14ac:dyDescent="0.2">
      <c r="A268" s="85"/>
      <c r="B268" s="15" t="s">
        <v>4</v>
      </c>
      <c r="C268" s="901" t="s">
        <v>483</v>
      </c>
      <c r="D268" s="901"/>
      <c r="E268" s="901"/>
      <c r="F268" s="901"/>
      <c r="G268" s="901"/>
      <c r="I268" s="88">
        <v>1</v>
      </c>
      <c r="K268" s="14"/>
      <c r="L268" s="14"/>
    </row>
    <row r="269" spans="1:12" ht="89.25" x14ac:dyDescent="0.2">
      <c r="A269" s="85"/>
      <c r="C269" s="884" t="s">
        <v>692</v>
      </c>
      <c r="D269" s="884"/>
      <c r="E269" s="884"/>
      <c r="F269" s="884"/>
      <c r="G269" s="884"/>
      <c r="I269" s="88" t="s">
        <v>446</v>
      </c>
      <c r="K269" s="14"/>
      <c r="L269" s="14"/>
    </row>
    <row r="270" spans="1:12" x14ac:dyDescent="0.2">
      <c r="A270" s="85"/>
      <c r="B270" s="15" t="s">
        <v>432</v>
      </c>
      <c r="C270" s="901" t="s">
        <v>484</v>
      </c>
      <c r="D270" s="901"/>
      <c r="E270" s="901"/>
      <c r="F270" s="901"/>
      <c r="G270" s="901"/>
      <c r="I270" s="88">
        <v>1</v>
      </c>
      <c r="K270" s="14"/>
      <c r="L270" s="14"/>
    </row>
    <row r="271" spans="1:12" ht="63.75" x14ac:dyDescent="0.2">
      <c r="A271" s="85"/>
      <c r="C271" s="901" t="s">
        <v>694</v>
      </c>
      <c r="D271" s="901"/>
      <c r="E271" s="901"/>
      <c r="F271" s="901"/>
      <c r="G271" s="901"/>
      <c r="I271" s="88" t="s">
        <v>283</v>
      </c>
      <c r="K271" s="14"/>
      <c r="L271" s="14"/>
    </row>
    <row r="272" spans="1:12" x14ac:dyDescent="0.2">
      <c r="A272" s="85"/>
      <c r="B272" s="15" t="s">
        <v>441</v>
      </c>
      <c r="C272" s="901" t="s">
        <v>485</v>
      </c>
      <c r="D272" s="901"/>
      <c r="E272" s="901"/>
      <c r="F272" s="901"/>
      <c r="G272" s="901"/>
      <c r="I272" s="88">
        <v>1</v>
      </c>
      <c r="K272" s="14"/>
      <c r="L272" s="14"/>
    </row>
    <row r="273" spans="1:12" ht="76.5" x14ac:dyDescent="0.2">
      <c r="A273" s="85"/>
      <c r="C273" s="901" t="s">
        <v>486</v>
      </c>
      <c r="D273" s="901"/>
      <c r="E273" s="901"/>
      <c r="F273" s="901"/>
      <c r="G273" s="901"/>
      <c r="I273" s="88" t="s">
        <v>319</v>
      </c>
      <c r="K273" s="14"/>
      <c r="L273" s="14"/>
    </row>
    <row r="274" spans="1:12" x14ac:dyDescent="0.2">
      <c r="A274" s="85"/>
      <c r="B274" s="15" t="s">
        <v>447</v>
      </c>
      <c r="C274" s="901" t="s">
        <v>487</v>
      </c>
      <c r="D274" s="901"/>
      <c r="E274" s="901"/>
      <c r="F274" s="901"/>
      <c r="G274" s="901"/>
      <c r="I274" s="88">
        <v>1</v>
      </c>
      <c r="K274" s="14"/>
      <c r="L274" s="14"/>
    </row>
    <row r="275" spans="1:12" ht="38.25" x14ac:dyDescent="0.2">
      <c r="A275" s="85"/>
      <c r="C275" s="901" t="s">
        <v>693</v>
      </c>
      <c r="D275" s="901"/>
      <c r="E275" s="901"/>
      <c r="F275" s="901"/>
      <c r="G275" s="901"/>
      <c r="I275" s="88" t="s">
        <v>274</v>
      </c>
      <c r="K275" s="14"/>
      <c r="L275" s="14"/>
    </row>
    <row r="276" spans="1:12" x14ac:dyDescent="0.2">
      <c r="A276" s="85"/>
      <c r="C276" s="901" t="s">
        <v>480</v>
      </c>
      <c r="D276" s="901"/>
      <c r="E276" s="901"/>
      <c r="F276" s="901"/>
      <c r="G276" s="901"/>
      <c r="I276" s="88">
        <v>1</v>
      </c>
      <c r="K276" s="14"/>
      <c r="L276" s="14"/>
    </row>
    <row r="277" spans="1:12" x14ac:dyDescent="0.2">
      <c r="A277" s="85"/>
      <c r="B277" s="15" t="s">
        <v>4</v>
      </c>
      <c r="C277" s="901" t="s">
        <v>488</v>
      </c>
      <c r="D277" s="901"/>
      <c r="E277" s="901"/>
      <c r="F277" s="901"/>
      <c r="G277" s="901"/>
      <c r="I277" s="88">
        <v>1</v>
      </c>
      <c r="K277" s="14"/>
      <c r="L277" s="14"/>
    </row>
    <row r="278" spans="1:12" x14ac:dyDescent="0.2">
      <c r="A278" s="85"/>
      <c r="B278" s="15" t="s">
        <v>4</v>
      </c>
      <c r="C278" s="901" t="s">
        <v>489</v>
      </c>
      <c r="D278" s="901"/>
      <c r="E278" s="901"/>
      <c r="F278" s="901"/>
      <c r="G278" s="901"/>
      <c r="I278" s="88">
        <v>1</v>
      </c>
      <c r="K278" s="14"/>
      <c r="L278" s="14"/>
    </row>
    <row r="279" spans="1:12" x14ac:dyDescent="0.2">
      <c r="A279" s="85"/>
      <c r="B279" s="15" t="s">
        <v>4</v>
      </c>
      <c r="C279" s="901" t="s">
        <v>490</v>
      </c>
      <c r="D279" s="901"/>
      <c r="E279" s="901"/>
      <c r="F279" s="901"/>
      <c r="G279" s="901"/>
      <c r="I279" s="88">
        <v>1</v>
      </c>
      <c r="K279" s="14"/>
      <c r="L279" s="14"/>
    </row>
    <row r="280" spans="1:12" x14ac:dyDescent="0.2">
      <c r="A280" s="85"/>
      <c r="B280" s="15" t="s">
        <v>4</v>
      </c>
      <c r="C280" s="901" t="s">
        <v>491</v>
      </c>
      <c r="D280" s="901"/>
      <c r="E280" s="901"/>
      <c r="F280" s="901"/>
      <c r="G280" s="901"/>
      <c r="I280" s="88">
        <v>1</v>
      </c>
      <c r="K280" s="14"/>
      <c r="L280" s="14"/>
    </row>
    <row r="281" spans="1:12" x14ac:dyDescent="0.2">
      <c r="A281" s="85"/>
      <c r="B281" s="15" t="s">
        <v>4</v>
      </c>
      <c r="C281" s="901" t="s">
        <v>492</v>
      </c>
      <c r="D281" s="901"/>
      <c r="E281" s="901"/>
      <c r="F281" s="901"/>
      <c r="G281" s="901"/>
      <c r="I281" s="88">
        <v>1</v>
      </c>
      <c r="K281" s="14"/>
      <c r="L281" s="14"/>
    </row>
    <row r="282" spans="1:12" x14ac:dyDescent="0.2">
      <c r="A282" s="85"/>
      <c r="B282" s="15" t="s">
        <v>4</v>
      </c>
      <c r="C282" s="901" t="s">
        <v>493</v>
      </c>
      <c r="D282" s="901"/>
      <c r="E282" s="901"/>
      <c r="F282" s="901"/>
      <c r="G282" s="901"/>
      <c r="I282" s="88">
        <v>1</v>
      </c>
      <c r="K282" s="14"/>
      <c r="L282" s="14"/>
    </row>
    <row r="283" spans="1:12" x14ac:dyDescent="0.2">
      <c r="A283" s="85"/>
      <c r="B283" s="15" t="s">
        <v>4</v>
      </c>
      <c r="C283" s="901" t="s">
        <v>494</v>
      </c>
      <c r="D283" s="901"/>
      <c r="E283" s="901"/>
      <c r="F283" s="901"/>
      <c r="G283" s="901"/>
      <c r="I283" s="88">
        <v>1</v>
      </c>
      <c r="K283" s="14"/>
      <c r="L283" s="14"/>
    </row>
    <row r="284" spans="1:12" x14ac:dyDescent="0.2">
      <c r="A284" s="85"/>
      <c r="C284" s="901" t="s">
        <v>495</v>
      </c>
      <c r="D284" s="901"/>
      <c r="E284" s="901"/>
      <c r="F284" s="901"/>
      <c r="G284" s="901"/>
      <c r="I284" s="88">
        <v>1</v>
      </c>
      <c r="K284" s="14"/>
      <c r="L284" s="14"/>
    </row>
    <row r="285" spans="1:12" x14ac:dyDescent="0.2">
      <c r="A285" s="85"/>
      <c r="C285" s="901" t="s">
        <v>496</v>
      </c>
      <c r="D285" s="901"/>
      <c r="E285" s="901"/>
      <c r="F285" s="901"/>
      <c r="G285" s="901"/>
      <c r="I285" s="88">
        <v>1</v>
      </c>
      <c r="K285" s="14"/>
      <c r="L285" s="14"/>
    </row>
    <row r="286" spans="1:12" x14ac:dyDescent="0.2">
      <c r="A286" s="85"/>
      <c r="C286" s="901"/>
      <c r="D286" s="901"/>
      <c r="E286" s="901"/>
      <c r="F286" s="901"/>
      <c r="G286" s="901"/>
      <c r="I286" s="88">
        <v>1</v>
      </c>
      <c r="K286" s="14"/>
      <c r="L286" s="14"/>
    </row>
    <row r="287" spans="1:12" s="28" customFormat="1" x14ac:dyDescent="0.2">
      <c r="A287" s="85"/>
      <c r="B287" s="27"/>
      <c r="C287" s="902" t="s">
        <v>311</v>
      </c>
      <c r="D287" s="902"/>
      <c r="E287" s="902"/>
      <c r="F287" s="902"/>
      <c r="G287" s="902"/>
      <c r="I287" s="90">
        <v>1</v>
      </c>
      <c r="J287" s="87"/>
      <c r="K287" s="87"/>
      <c r="L287" s="87"/>
    </row>
    <row r="288" spans="1:12" s="28" customFormat="1" x14ac:dyDescent="0.2">
      <c r="A288" s="85"/>
      <c r="B288" s="27"/>
      <c r="C288" s="902"/>
      <c r="D288" s="902"/>
      <c r="E288" s="902"/>
      <c r="F288" s="902"/>
      <c r="G288" s="902"/>
      <c r="I288" s="88">
        <v>1</v>
      </c>
      <c r="J288" s="14"/>
      <c r="K288" s="87"/>
      <c r="L288" s="87"/>
    </row>
    <row r="289" spans="1:12" s="28" customFormat="1" x14ac:dyDescent="0.2">
      <c r="A289" s="85"/>
      <c r="B289" s="27"/>
      <c r="C289" s="902" t="s">
        <v>368</v>
      </c>
      <c r="D289" s="902"/>
      <c r="E289" s="902"/>
      <c r="F289" s="902"/>
      <c r="G289" s="902"/>
      <c r="I289" s="90">
        <v>1</v>
      </c>
      <c r="J289" s="87"/>
      <c r="K289" s="87"/>
      <c r="L289" s="87"/>
    </row>
    <row r="290" spans="1:12" s="28" customFormat="1" x14ac:dyDescent="0.2">
      <c r="A290" s="85"/>
      <c r="B290" s="27"/>
      <c r="C290" s="110"/>
      <c r="D290" s="110"/>
      <c r="E290" s="110"/>
      <c r="F290" s="110"/>
      <c r="G290" s="110"/>
      <c r="I290" s="88">
        <v>1</v>
      </c>
      <c r="J290" s="14"/>
      <c r="K290" s="87"/>
      <c r="L290" s="87"/>
    </row>
    <row r="291" spans="1:12" s="28" customFormat="1" ht="76.5" x14ac:dyDescent="0.2">
      <c r="A291" s="85"/>
      <c r="B291" s="15"/>
      <c r="C291" s="884" t="s">
        <v>497</v>
      </c>
      <c r="D291" s="884"/>
      <c r="E291" s="884"/>
      <c r="F291" s="884"/>
      <c r="G291" s="884"/>
      <c r="I291" s="88" t="s">
        <v>319</v>
      </c>
      <c r="J291" s="87"/>
      <c r="K291" s="87"/>
      <c r="L291" s="87"/>
    </row>
    <row r="292" spans="1:12" ht="51" x14ac:dyDescent="0.2">
      <c r="A292" s="85"/>
      <c r="C292" s="884" t="s">
        <v>498</v>
      </c>
      <c r="D292" s="884"/>
      <c r="E292" s="884"/>
      <c r="F292" s="884"/>
      <c r="G292" s="884"/>
      <c r="I292" s="88" t="s">
        <v>272</v>
      </c>
      <c r="K292" s="14"/>
      <c r="L292" s="14"/>
    </row>
    <row r="293" spans="1:12" x14ac:dyDescent="0.2">
      <c r="A293" s="85"/>
      <c r="C293" s="109"/>
      <c r="D293" s="109"/>
      <c r="E293" s="109"/>
      <c r="F293" s="109"/>
      <c r="G293" s="109"/>
      <c r="I293" s="88">
        <v>1</v>
      </c>
      <c r="K293" s="14"/>
      <c r="L293" s="14"/>
    </row>
    <row r="294" spans="1:12" s="28" customFormat="1" x14ac:dyDescent="0.2">
      <c r="A294" s="85"/>
      <c r="B294" s="27"/>
      <c r="C294" s="902" t="s">
        <v>499</v>
      </c>
      <c r="D294" s="902"/>
      <c r="E294" s="902"/>
      <c r="F294" s="902"/>
      <c r="G294" s="902"/>
      <c r="I294" s="90">
        <v>1</v>
      </c>
      <c r="J294" s="87"/>
      <c r="K294" s="87"/>
      <c r="L294" s="87"/>
    </row>
    <row r="295" spans="1:12" s="28" customFormat="1" x14ac:dyDescent="0.2">
      <c r="A295" s="85"/>
      <c r="B295" s="15"/>
      <c r="C295" s="109"/>
      <c r="D295" s="109"/>
      <c r="E295" s="109"/>
      <c r="F295" s="109"/>
      <c r="G295" s="109"/>
      <c r="I295" s="88">
        <v>1</v>
      </c>
      <c r="J295" s="14"/>
      <c r="K295" s="87"/>
      <c r="L295" s="87"/>
    </row>
    <row r="296" spans="1:12" ht="63.75" x14ac:dyDescent="0.2">
      <c r="A296" s="85"/>
      <c r="C296" s="884" t="s">
        <v>500</v>
      </c>
      <c r="D296" s="884"/>
      <c r="E296" s="884"/>
      <c r="F296" s="884"/>
      <c r="G296" s="884"/>
      <c r="I296" s="88" t="s">
        <v>283</v>
      </c>
      <c r="K296" s="14"/>
      <c r="L296" s="14"/>
    </row>
    <row r="297" spans="1:12" x14ac:dyDescent="0.2">
      <c r="A297" s="85"/>
      <c r="C297" s="901"/>
      <c r="D297" s="901"/>
      <c r="E297" s="901"/>
      <c r="F297" s="901"/>
      <c r="G297" s="901"/>
      <c r="I297" s="88">
        <v>1</v>
      </c>
      <c r="K297" s="14"/>
      <c r="L297" s="14"/>
    </row>
    <row r="298" spans="1:12" s="28" customFormat="1" x14ac:dyDescent="0.2">
      <c r="A298" s="85"/>
      <c r="B298" s="27"/>
      <c r="C298" s="902" t="s">
        <v>501</v>
      </c>
      <c r="D298" s="902"/>
      <c r="E298" s="902"/>
      <c r="F298" s="902"/>
      <c r="G298" s="902"/>
      <c r="I298" s="90">
        <v>1</v>
      </c>
      <c r="J298" s="87"/>
      <c r="K298" s="87"/>
      <c r="L298" s="87"/>
    </row>
    <row r="299" spans="1:12" s="28" customFormat="1" x14ac:dyDescent="0.2">
      <c r="A299" s="85"/>
      <c r="B299" s="15"/>
      <c r="C299" s="109"/>
      <c r="D299" s="109"/>
      <c r="E299" s="109"/>
      <c r="F299" s="109"/>
      <c r="G299" s="109"/>
      <c r="I299" s="88">
        <v>1</v>
      </c>
      <c r="J299" s="14"/>
      <c r="K299" s="87"/>
      <c r="L299" s="87"/>
    </row>
    <row r="300" spans="1:12" x14ac:dyDescent="0.2">
      <c r="A300" s="85"/>
      <c r="B300" s="15" t="s">
        <v>4</v>
      </c>
      <c r="C300" s="901" t="s">
        <v>502</v>
      </c>
      <c r="D300" s="901"/>
      <c r="E300" s="901"/>
      <c r="F300" s="901"/>
      <c r="G300" s="901"/>
      <c r="I300" s="88">
        <v>1</v>
      </c>
      <c r="K300" s="14"/>
      <c r="L300" s="14"/>
    </row>
    <row r="301" spans="1:12" x14ac:dyDescent="0.2">
      <c r="A301" s="85"/>
      <c r="B301" s="15" t="s">
        <v>4</v>
      </c>
      <c r="C301" s="901" t="s">
        <v>503</v>
      </c>
      <c r="D301" s="901"/>
      <c r="E301" s="901"/>
      <c r="F301" s="901"/>
      <c r="G301" s="901"/>
      <c r="I301" s="88">
        <v>1</v>
      </c>
      <c r="K301" s="14"/>
      <c r="L301" s="14"/>
    </row>
    <row r="302" spans="1:12" x14ac:dyDescent="0.2">
      <c r="A302" s="85"/>
      <c r="B302" s="15" t="s">
        <v>4</v>
      </c>
      <c r="C302" s="901" t="s">
        <v>504</v>
      </c>
      <c r="D302" s="901"/>
      <c r="E302" s="901"/>
      <c r="F302" s="901"/>
      <c r="G302" s="901"/>
      <c r="I302" s="88">
        <v>1</v>
      </c>
      <c r="K302" s="14"/>
      <c r="L302" s="14"/>
    </row>
    <row r="303" spans="1:12" x14ac:dyDescent="0.2">
      <c r="A303" s="85"/>
      <c r="B303" s="15" t="s">
        <v>4</v>
      </c>
      <c r="C303" s="901" t="s">
        <v>505</v>
      </c>
      <c r="D303" s="901"/>
      <c r="E303" s="901"/>
      <c r="F303" s="901"/>
      <c r="G303" s="901"/>
      <c r="I303" s="88">
        <v>1</v>
      </c>
      <c r="K303" s="14"/>
      <c r="L303" s="14"/>
    </row>
    <row r="304" spans="1:12" x14ac:dyDescent="0.2">
      <c r="A304" s="85"/>
      <c r="B304" s="15" t="s">
        <v>4</v>
      </c>
      <c r="C304" s="901" t="s">
        <v>506</v>
      </c>
      <c r="D304" s="901"/>
      <c r="E304" s="901"/>
      <c r="F304" s="901"/>
      <c r="G304" s="901"/>
      <c r="I304" s="88">
        <v>1</v>
      </c>
      <c r="K304" s="14"/>
      <c r="L304" s="14"/>
    </row>
    <row r="305" spans="1:12" x14ac:dyDescent="0.2">
      <c r="A305" s="85"/>
      <c r="B305" s="15" t="s">
        <v>4</v>
      </c>
      <c r="C305" s="901" t="s">
        <v>507</v>
      </c>
      <c r="D305" s="901"/>
      <c r="E305" s="901"/>
      <c r="F305" s="901"/>
      <c r="G305" s="901"/>
      <c r="I305" s="88">
        <v>1</v>
      </c>
      <c r="K305" s="14"/>
      <c r="L305" s="14"/>
    </row>
    <row r="306" spans="1:12" x14ac:dyDescent="0.2">
      <c r="I306" s="88">
        <v>1</v>
      </c>
      <c r="K306" s="14"/>
      <c r="L306" s="14"/>
    </row>
    <row r="307" spans="1:12" s="23" customFormat="1" ht="18" x14ac:dyDescent="0.25">
      <c r="A307" s="21"/>
      <c r="B307" s="21"/>
      <c r="C307" s="905" t="s">
        <v>508</v>
      </c>
      <c r="D307" s="905"/>
      <c r="E307" s="905"/>
      <c r="F307" s="905"/>
      <c r="G307" s="905"/>
      <c r="I307" s="95">
        <v>1</v>
      </c>
      <c r="J307" s="64"/>
      <c r="K307" s="64"/>
      <c r="L307" s="64"/>
    </row>
    <row r="308" spans="1:12" x14ac:dyDescent="0.2">
      <c r="A308" s="27"/>
      <c r="I308" s="88">
        <v>1</v>
      </c>
      <c r="K308" s="14"/>
      <c r="L308" s="14"/>
    </row>
    <row r="309" spans="1:12" s="28" customFormat="1" x14ac:dyDescent="0.2">
      <c r="A309" s="85"/>
      <c r="B309" s="27"/>
      <c r="C309" s="902" t="s">
        <v>509</v>
      </c>
      <c r="D309" s="902"/>
      <c r="E309" s="902"/>
      <c r="F309" s="902"/>
      <c r="G309" s="902"/>
      <c r="I309" s="90">
        <v>1</v>
      </c>
      <c r="J309" s="87"/>
      <c r="K309" s="87"/>
      <c r="L309" s="87"/>
    </row>
    <row r="310" spans="1:12" x14ac:dyDescent="0.2">
      <c r="A310" s="85"/>
      <c r="C310" s="901"/>
      <c r="D310" s="901"/>
      <c r="E310" s="901"/>
      <c r="F310" s="901"/>
      <c r="G310" s="901"/>
      <c r="I310" s="88">
        <v>1</v>
      </c>
      <c r="K310" s="14"/>
      <c r="L310" s="14"/>
    </row>
    <row r="311" spans="1:12" x14ac:dyDescent="0.2">
      <c r="A311" s="85"/>
      <c r="C311" s="901" t="s">
        <v>510</v>
      </c>
      <c r="D311" s="901"/>
      <c r="E311" s="901"/>
      <c r="F311" s="901"/>
      <c r="G311" s="901"/>
      <c r="I311" s="88">
        <v>1</v>
      </c>
      <c r="K311" s="14"/>
      <c r="L311" s="14"/>
    </row>
    <row r="312" spans="1:12" ht="25.5" x14ac:dyDescent="0.2">
      <c r="A312" s="85"/>
      <c r="C312" s="884" t="s">
        <v>695</v>
      </c>
      <c r="D312" s="884"/>
      <c r="E312" s="884"/>
      <c r="F312" s="884"/>
      <c r="G312" s="884"/>
      <c r="I312" s="88" t="s">
        <v>279</v>
      </c>
      <c r="K312" s="14"/>
      <c r="L312" s="14"/>
    </row>
    <row r="313" spans="1:12" x14ac:dyDescent="0.2">
      <c r="A313" s="85"/>
      <c r="B313" s="89">
        <v>1</v>
      </c>
      <c r="C313" s="901" t="s">
        <v>511</v>
      </c>
      <c r="D313" s="901"/>
      <c r="E313" s="901"/>
      <c r="F313" s="901"/>
      <c r="G313" s="901"/>
      <c r="I313" s="88">
        <v>1</v>
      </c>
      <c r="K313" s="14"/>
      <c r="L313" s="14"/>
    </row>
    <row r="314" spans="1:12" x14ac:dyDescent="0.2">
      <c r="A314" s="85"/>
      <c r="B314" s="89">
        <v>2</v>
      </c>
      <c r="C314" s="901" t="s">
        <v>512</v>
      </c>
      <c r="D314" s="901"/>
      <c r="E314" s="901"/>
      <c r="F314" s="901"/>
      <c r="G314" s="901"/>
      <c r="I314" s="88">
        <v>1</v>
      </c>
      <c r="K314" s="14"/>
      <c r="L314" s="14"/>
    </row>
    <row r="315" spans="1:12" x14ac:dyDescent="0.2">
      <c r="A315" s="85"/>
      <c r="B315" s="89">
        <v>3</v>
      </c>
      <c r="C315" s="901" t="s">
        <v>513</v>
      </c>
      <c r="D315" s="901"/>
      <c r="E315" s="901"/>
      <c r="F315" s="901"/>
      <c r="G315" s="901"/>
      <c r="I315" s="88">
        <v>1</v>
      </c>
      <c r="K315" s="14"/>
      <c r="L315" s="14"/>
    </row>
    <row r="316" spans="1:12" x14ac:dyDescent="0.2">
      <c r="A316" s="85"/>
      <c r="B316" s="89">
        <v>4</v>
      </c>
      <c r="C316" s="901" t="s">
        <v>514</v>
      </c>
      <c r="D316" s="901"/>
      <c r="E316" s="901"/>
      <c r="F316" s="901"/>
      <c r="G316" s="901"/>
      <c r="I316" s="88">
        <v>1</v>
      </c>
      <c r="K316" s="14"/>
      <c r="L316" s="14"/>
    </row>
    <row r="317" spans="1:12" x14ac:dyDescent="0.2">
      <c r="A317" s="85"/>
      <c r="B317" s="89">
        <v>5</v>
      </c>
      <c r="C317" s="901" t="s">
        <v>515</v>
      </c>
      <c r="D317" s="901"/>
      <c r="E317" s="901"/>
      <c r="F317" s="901"/>
      <c r="G317" s="901"/>
      <c r="I317" s="88">
        <v>1</v>
      </c>
      <c r="K317" s="14"/>
      <c r="L317" s="14"/>
    </row>
    <row r="318" spans="1:12" x14ac:dyDescent="0.2">
      <c r="A318" s="85"/>
      <c r="B318" s="89">
        <v>6</v>
      </c>
      <c r="C318" s="901" t="s">
        <v>516</v>
      </c>
      <c r="D318" s="901"/>
      <c r="E318" s="901"/>
      <c r="F318" s="901"/>
      <c r="G318" s="901"/>
      <c r="I318" s="88">
        <v>1</v>
      </c>
      <c r="K318" s="14"/>
      <c r="L318" s="14"/>
    </row>
    <row r="319" spans="1:12" x14ac:dyDescent="0.2">
      <c r="A319" s="85"/>
      <c r="B319" s="89">
        <v>7</v>
      </c>
      <c r="C319" s="901" t="s">
        <v>517</v>
      </c>
      <c r="D319" s="901"/>
      <c r="E319" s="901"/>
      <c r="F319" s="901"/>
      <c r="G319" s="901"/>
      <c r="I319" s="88">
        <v>1</v>
      </c>
      <c r="K319" s="14"/>
      <c r="L319" s="14"/>
    </row>
    <row r="320" spans="1:12" x14ac:dyDescent="0.2">
      <c r="A320" s="85"/>
      <c r="B320" s="89">
        <v>8</v>
      </c>
      <c r="C320" s="901" t="s">
        <v>518</v>
      </c>
      <c r="D320" s="901"/>
      <c r="E320" s="901"/>
      <c r="F320" s="901"/>
      <c r="G320" s="901"/>
      <c r="I320" s="88">
        <v>1</v>
      </c>
      <c r="K320" s="14"/>
      <c r="L320" s="14"/>
    </row>
    <row r="321" spans="1:12" x14ac:dyDescent="0.2">
      <c r="A321" s="85"/>
      <c r="B321" s="89">
        <v>9</v>
      </c>
      <c r="C321" s="901" t="s">
        <v>519</v>
      </c>
      <c r="D321" s="901"/>
      <c r="E321" s="901"/>
      <c r="F321" s="901"/>
      <c r="G321" s="901"/>
      <c r="I321" s="88">
        <v>1</v>
      </c>
      <c r="K321" s="14"/>
      <c r="L321" s="14"/>
    </row>
    <row r="322" spans="1:12" x14ac:dyDescent="0.2">
      <c r="A322" s="85"/>
      <c r="B322" s="89">
        <v>10</v>
      </c>
      <c r="C322" s="901" t="s">
        <v>520</v>
      </c>
      <c r="D322" s="901"/>
      <c r="E322" s="901"/>
      <c r="F322" s="901"/>
      <c r="G322" s="901"/>
      <c r="I322" s="88">
        <v>1</v>
      </c>
      <c r="K322" s="14"/>
      <c r="L322" s="14"/>
    </row>
    <row r="323" spans="1:12" x14ac:dyDescent="0.2">
      <c r="A323" s="85"/>
      <c r="B323" s="89">
        <v>11</v>
      </c>
      <c r="C323" s="901" t="s">
        <v>521</v>
      </c>
      <c r="D323" s="901"/>
      <c r="E323" s="901"/>
      <c r="F323" s="901"/>
      <c r="G323" s="901"/>
      <c r="I323" s="88">
        <v>1</v>
      </c>
      <c r="K323" s="14"/>
      <c r="L323" s="14"/>
    </row>
    <row r="324" spans="1:12" x14ac:dyDescent="0.2">
      <c r="A324" s="85"/>
      <c r="B324" s="89">
        <v>12</v>
      </c>
      <c r="C324" s="901" t="s">
        <v>522</v>
      </c>
      <c r="D324" s="901"/>
      <c r="E324" s="901"/>
      <c r="F324" s="901"/>
      <c r="G324" s="901"/>
      <c r="I324" s="88">
        <v>1</v>
      </c>
      <c r="K324" s="14"/>
      <c r="L324" s="14"/>
    </row>
    <row r="325" spans="1:12" x14ac:dyDescent="0.2">
      <c r="A325" s="85"/>
      <c r="B325" s="89">
        <v>13</v>
      </c>
      <c r="C325" s="901" t="s">
        <v>523</v>
      </c>
      <c r="D325" s="901"/>
      <c r="E325" s="901"/>
      <c r="F325" s="901"/>
      <c r="G325" s="901"/>
      <c r="I325" s="88">
        <v>1</v>
      </c>
      <c r="K325" s="14"/>
      <c r="L325" s="14"/>
    </row>
    <row r="326" spans="1:12" x14ac:dyDescent="0.2">
      <c r="A326" s="85"/>
      <c r="B326" s="89">
        <v>14</v>
      </c>
      <c r="C326" s="901" t="s">
        <v>524</v>
      </c>
      <c r="D326" s="901"/>
      <c r="E326" s="901"/>
      <c r="F326" s="901"/>
      <c r="G326" s="901"/>
      <c r="I326" s="88">
        <v>1</v>
      </c>
      <c r="K326" s="14"/>
      <c r="L326" s="14"/>
    </row>
    <row r="327" spans="1:12" x14ac:dyDescent="0.2">
      <c r="A327" s="85"/>
      <c r="B327" s="89">
        <v>15</v>
      </c>
      <c r="C327" s="901" t="s">
        <v>525</v>
      </c>
      <c r="D327" s="901"/>
      <c r="E327" s="901"/>
      <c r="F327" s="901"/>
      <c r="G327" s="901"/>
      <c r="I327" s="88">
        <v>1</v>
      </c>
      <c r="K327" s="14"/>
      <c r="L327" s="14"/>
    </row>
    <row r="328" spans="1:12" x14ac:dyDescent="0.2">
      <c r="A328" s="85"/>
      <c r="B328" s="89">
        <v>16</v>
      </c>
      <c r="C328" s="901" t="s">
        <v>526</v>
      </c>
      <c r="D328" s="901"/>
      <c r="E328" s="901"/>
      <c r="F328" s="901"/>
      <c r="G328" s="901"/>
      <c r="I328" s="88">
        <v>1</v>
      </c>
      <c r="K328" s="14"/>
      <c r="L328" s="14"/>
    </row>
    <row r="329" spans="1:12" x14ac:dyDescent="0.2">
      <c r="A329" s="85"/>
      <c r="B329" s="89">
        <v>17</v>
      </c>
      <c r="C329" s="901" t="s">
        <v>527</v>
      </c>
      <c r="D329" s="901"/>
      <c r="E329" s="901"/>
      <c r="F329" s="901"/>
      <c r="G329" s="901"/>
      <c r="I329" s="88">
        <v>1</v>
      </c>
      <c r="K329" s="14"/>
      <c r="L329" s="14"/>
    </row>
    <row r="330" spans="1:12" x14ac:dyDescent="0.2">
      <c r="A330" s="85"/>
      <c r="B330" s="89">
        <v>18</v>
      </c>
      <c r="C330" s="901" t="s">
        <v>528</v>
      </c>
      <c r="D330" s="901"/>
      <c r="E330" s="901"/>
      <c r="F330" s="901"/>
      <c r="G330" s="901"/>
      <c r="I330" s="88">
        <v>1</v>
      </c>
      <c r="K330" s="14"/>
      <c r="L330" s="14"/>
    </row>
    <row r="331" spans="1:12" x14ac:dyDescent="0.2">
      <c r="A331" s="85"/>
      <c r="B331" s="89">
        <v>19</v>
      </c>
      <c r="C331" s="901" t="s">
        <v>529</v>
      </c>
      <c r="D331" s="901"/>
      <c r="E331" s="901"/>
      <c r="F331" s="901"/>
      <c r="G331" s="901"/>
      <c r="I331" s="88">
        <v>1</v>
      </c>
      <c r="K331" s="14"/>
      <c r="L331" s="14"/>
    </row>
    <row r="332" spans="1:12" ht="25.5" x14ac:dyDescent="0.2">
      <c r="A332" s="85"/>
      <c r="C332" s="901" t="s">
        <v>530</v>
      </c>
      <c r="D332" s="901"/>
      <c r="E332" s="901"/>
      <c r="F332" s="901"/>
      <c r="G332" s="901"/>
      <c r="I332" s="88" t="s">
        <v>279</v>
      </c>
      <c r="K332" s="14"/>
      <c r="L332" s="14"/>
    </row>
    <row r="333" spans="1:12" ht="25.5" x14ac:dyDescent="0.2">
      <c r="A333" s="85"/>
      <c r="B333" s="89">
        <v>1</v>
      </c>
      <c r="C333" s="884" t="s">
        <v>531</v>
      </c>
      <c r="D333" s="884"/>
      <c r="E333" s="884"/>
      <c r="F333" s="884"/>
      <c r="G333" s="884"/>
      <c r="I333" s="88" t="s">
        <v>279</v>
      </c>
      <c r="K333" s="14"/>
      <c r="L333" s="14"/>
    </row>
    <row r="334" spans="1:12" x14ac:dyDescent="0.2">
      <c r="A334" s="85"/>
      <c r="B334" s="89">
        <v>2</v>
      </c>
      <c r="C334" s="884" t="s">
        <v>532</v>
      </c>
      <c r="D334" s="884"/>
      <c r="E334" s="884"/>
      <c r="F334" s="884"/>
      <c r="G334" s="884"/>
      <c r="I334" s="88">
        <v>1</v>
      </c>
      <c r="K334" s="14"/>
      <c r="L334" s="14"/>
    </row>
    <row r="335" spans="1:12" ht="25.5" x14ac:dyDescent="0.2">
      <c r="A335" s="85"/>
      <c r="B335" s="89">
        <v>3</v>
      </c>
      <c r="C335" s="906" t="s">
        <v>533</v>
      </c>
      <c r="D335" s="906"/>
      <c r="E335" s="906"/>
      <c r="F335" s="906"/>
      <c r="G335" s="906"/>
      <c r="I335" s="88" t="s">
        <v>279</v>
      </c>
      <c r="K335" s="14"/>
      <c r="L335" s="14"/>
    </row>
    <row r="336" spans="1:12" x14ac:dyDescent="0.2">
      <c r="A336" s="85"/>
      <c r="B336" s="89">
        <v>4</v>
      </c>
      <c r="C336" s="111" t="s">
        <v>534</v>
      </c>
      <c r="D336" s="111"/>
      <c r="E336" s="111"/>
      <c r="F336" s="111"/>
      <c r="G336" s="111"/>
      <c r="I336" s="88">
        <v>1</v>
      </c>
      <c r="K336" s="14"/>
      <c r="L336" s="14"/>
    </row>
    <row r="337" spans="1:12" x14ac:dyDescent="0.2">
      <c r="A337" s="85"/>
      <c r="B337" s="89">
        <v>5</v>
      </c>
      <c r="C337" s="906" t="s">
        <v>696</v>
      </c>
      <c r="D337" s="906"/>
      <c r="E337" s="906"/>
      <c r="F337" s="906"/>
      <c r="G337" s="906"/>
      <c r="I337" s="88">
        <v>1</v>
      </c>
      <c r="K337" s="14"/>
      <c r="L337" s="14"/>
    </row>
    <row r="338" spans="1:12" ht="89.25" x14ac:dyDescent="0.2">
      <c r="A338" s="85"/>
      <c r="C338" s="901" t="s">
        <v>535</v>
      </c>
      <c r="D338" s="901"/>
      <c r="E338" s="901"/>
      <c r="F338" s="901"/>
      <c r="G338" s="901"/>
      <c r="I338" s="88" t="s">
        <v>446</v>
      </c>
      <c r="K338" s="14"/>
      <c r="L338" s="14"/>
    </row>
    <row r="339" spans="1:12" ht="76.5" x14ac:dyDescent="0.2">
      <c r="A339" s="85"/>
      <c r="C339" s="901" t="s">
        <v>536</v>
      </c>
      <c r="D339" s="901"/>
      <c r="E339" s="901"/>
      <c r="F339" s="901"/>
      <c r="G339" s="901"/>
      <c r="I339" s="88" t="s">
        <v>319</v>
      </c>
      <c r="K339" s="14"/>
      <c r="L339" s="14"/>
    </row>
    <row r="340" spans="1:12" ht="38.25" x14ac:dyDescent="0.2">
      <c r="A340" s="85"/>
      <c r="C340" s="901" t="s">
        <v>537</v>
      </c>
      <c r="D340" s="901"/>
      <c r="E340" s="901"/>
      <c r="F340" s="901"/>
      <c r="G340" s="901"/>
      <c r="I340" s="88" t="s">
        <v>274</v>
      </c>
      <c r="K340" s="14"/>
      <c r="L340" s="14"/>
    </row>
    <row r="341" spans="1:12" x14ac:dyDescent="0.2">
      <c r="A341" s="85"/>
      <c r="C341" s="901" t="s">
        <v>538</v>
      </c>
      <c r="D341" s="901"/>
      <c r="E341" s="901"/>
      <c r="F341" s="901"/>
      <c r="G341" s="901"/>
      <c r="I341" s="88">
        <v>1</v>
      </c>
      <c r="K341" s="14"/>
      <c r="L341" s="14"/>
    </row>
    <row r="342" spans="1:12" x14ac:dyDescent="0.2">
      <c r="A342" s="85"/>
      <c r="C342" s="901" t="s">
        <v>539</v>
      </c>
      <c r="D342" s="901"/>
      <c r="E342" s="901"/>
      <c r="F342" s="901"/>
      <c r="G342" s="901"/>
      <c r="I342" s="88">
        <v>1</v>
      </c>
      <c r="K342" s="14"/>
      <c r="L342" s="14"/>
    </row>
    <row r="343" spans="1:12" x14ac:dyDescent="0.2">
      <c r="A343" s="85"/>
      <c r="B343" s="15" t="s">
        <v>4</v>
      </c>
      <c r="C343" s="901" t="s">
        <v>540</v>
      </c>
      <c r="D343" s="901"/>
      <c r="E343" s="901"/>
      <c r="F343" s="901"/>
      <c r="G343" s="901"/>
      <c r="I343" s="88">
        <v>1</v>
      </c>
      <c r="K343" s="14"/>
      <c r="L343" s="14"/>
    </row>
    <row r="344" spans="1:12" ht="38.25" x14ac:dyDescent="0.2">
      <c r="A344" s="85"/>
      <c r="B344" s="15" t="s">
        <v>4</v>
      </c>
      <c r="C344" s="901" t="s">
        <v>541</v>
      </c>
      <c r="D344" s="901"/>
      <c r="E344" s="901"/>
      <c r="F344" s="901"/>
      <c r="G344" s="901"/>
      <c r="I344" s="88" t="s">
        <v>274</v>
      </c>
      <c r="K344" s="14"/>
      <c r="L344" s="14"/>
    </row>
    <row r="345" spans="1:12" x14ac:dyDescent="0.2">
      <c r="A345" s="85"/>
      <c r="B345" s="15" t="s">
        <v>4</v>
      </c>
      <c r="C345" s="901" t="s">
        <v>542</v>
      </c>
      <c r="D345" s="901"/>
      <c r="E345" s="901"/>
      <c r="F345" s="901"/>
      <c r="G345" s="901"/>
      <c r="I345" s="88">
        <v>1</v>
      </c>
      <c r="K345" s="14"/>
      <c r="L345" s="14"/>
    </row>
    <row r="346" spans="1:12" x14ac:dyDescent="0.2">
      <c r="A346" s="85"/>
      <c r="B346" s="15" t="s">
        <v>4</v>
      </c>
      <c r="C346" s="901" t="s">
        <v>543</v>
      </c>
      <c r="D346" s="901"/>
      <c r="E346" s="901"/>
      <c r="F346" s="901"/>
      <c r="G346" s="901"/>
      <c r="I346" s="88">
        <v>1</v>
      </c>
      <c r="K346" s="14"/>
      <c r="L346" s="14"/>
    </row>
    <row r="347" spans="1:12" x14ac:dyDescent="0.2">
      <c r="A347" s="85"/>
      <c r="B347" s="15" t="s">
        <v>4</v>
      </c>
      <c r="C347" s="901" t="s">
        <v>544</v>
      </c>
      <c r="D347" s="901"/>
      <c r="E347" s="901"/>
      <c r="F347" s="901"/>
      <c r="G347" s="901"/>
      <c r="I347" s="88">
        <v>1</v>
      </c>
      <c r="K347" s="14"/>
      <c r="L347" s="14"/>
    </row>
    <row r="348" spans="1:12" x14ac:dyDescent="0.2">
      <c r="A348" s="85"/>
      <c r="B348" s="15" t="s">
        <v>4</v>
      </c>
      <c r="C348" s="901" t="s">
        <v>545</v>
      </c>
      <c r="D348" s="901"/>
      <c r="E348" s="901"/>
      <c r="F348" s="901"/>
      <c r="G348" s="901"/>
      <c r="I348" s="88">
        <v>1</v>
      </c>
      <c r="K348" s="14"/>
      <c r="L348" s="14"/>
    </row>
    <row r="349" spans="1:12" x14ac:dyDescent="0.2">
      <c r="A349" s="85"/>
      <c r="C349" s="901" t="s">
        <v>546</v>
      </c>
      <c r="D349" s="901"/>
      <c r="E349" s="901"/>
      <c r="F349" s="901"/>
      <c r="G349" s="901"/>
      <c r="I349" s="88">
        <v>1</v>
      </c>
      <c r="K349" s="14"/>
      <c r="L349" s="14"/>
    </row>
    <row r="350" spans="1:12" x14ac:dyDescent="0.2">
      <c r="A350" s="85"/>
      <c r="C350" s="901"/>
      <c r="D350" s="901"/>
      <c r="E350" s="901"/>
      <c r="F350" s="901"/>
      <c r="G350" s="901"/>
      <c r="I350" s="88">
        <v>1</v>
      </c>
      <c r="K350" s="14"/>
      <c r="L350" s="14"/>
    </row>
    <row r="351" spans="1:12" s="28" customFormat="1" x14ac:dyDescent="0.2">
      <c r="A351" s="85"/>
      <c r="B351" s="27"/>
      <c r="C351" s="902" t="s">
        <v>547</v>
      </c>
      <c r="D351" s="902"/>
      <c r="E351" s="902"/>
      <c r="F351" s="902"/>
      <c r="G351" s="902"/>
      <c r="I351" s="90">
        <v>1</v>
      </c>
      <c r="J351" s="87"/>
      <c r="K351" s="87"/>
      <c r="L351" s="87"/>
    </row>
    <row r="352" spans="1:12" s="28" customFormat="1" x14ac:dyDescent="0.2">
      <c r="A352" s="85"/>
      <c r="B352" s="15"/>
      <c r="C352" s="901"/>
      <c r="D352" s="901"/>
      <c r="E352" s="901"/>
      <c r="F352" s="901"/>
      <c r="G352" s="901"/>
      <c r="I352" s="88">
        <v>1</v>
      </c>
      <c r="J352" s="14"/>
      <c r="K352" s="87"/>
      <c r="L352" s="87"/>
    </row>
    <row r="353" spans="1:12" x14ac:dyDescent="0.2">
      <c r="A353" s="85"/>
      <c r="C353" s="901" t="s">
        <v>510</v>
      </c>
      <c r="D353" s="901"/>
      <c r="E353" s="901"/>
      <c r="F353" s="901"/>
      <c r="G353" s="901"/>
      <c r="I353" s="88">
        <v>1</v>
      </c>
      <c r="K353" s="14"/>
      <c r="L353" s="14"/>
    </row>
    <row r="354" spans="1:12" x14ac:dyDescent="0.2">
      <c r="A354" s="85"/>
      <c r="C354" s="901" t="s">
        <v>548</v>
      </c>
      <c r="D354" s="901"/>
      <c r="E354" s="901"/>
      <c r="F354" s="901"/>
      <c r="G354" s="901"/>
      <c r="I354" s="88">
        <v>1</v>
      </c>
      <c r="K354" s="14"/>
      <c r="L354" s="14"/>
    </row>
    <row r="355" spans="1:12" ht="25.5" x14ac:dyDescent="0.2">
      <c r="A355" s="85"/>
      <c r="B355" s="15" t="s">
        <v>4</v>
      </c>
      <c r="C355" s="901" t="s">
        <v>549</v>
      </c>
      <c r="D355" s="901"/>
      <c r="E355" s="901"/>
      <c r="F355" s="901"/>
      <c r="G355" s="901"/>
      <c r="I355" s="88" t="s">
        <v>279</v>
      </c>
      <c r="K355" s="14"/>
      <c r="L355" s="14"/>
    </row>
    <row r="356" spans="1:12" x14ac:dyDescent="0.2">
      <c r="A356" s="85"/>
      <c r="B356" s="15" t="s">
        <v>4</v>
      </c>
      <c r="C356" s="901" t="s">
        <v>550</v>
      </c>
      <c r="D356" s="901"/>
      <c r="E356" s="901"/>
      <c r="F356" s="901"/>
      <c r="G356" s="901"/>
      <c r="I356" s="88">
        <v>1</v>
      </c>
      <c r="K356" s="14"/>
      <c r="L356" s="14"/>
    </row>
    <row r="357" spans="1:12" x14ac:dyDescent="0.2">
      <c r="A357" s="85"/>
      <c r="B357" s="15" t="s">
        <v>4</v>
      </c>
      <c r="C357" s="901" t="s">
        <v>551</v>
      </c>
      <c r="D357" s="901"/>
      <c r="E357" s="901"/>
      <c r="F357" s="901"/>
      <c r="G357" s="901"/>
      <c r="I357" s="88">
        <v>1</v>
      </c>
      <c r="K357" s="14"/>
      <c r="L357" s="14"/>
    </row>
    <row r="358" spans="1:12" x14ac:dyDescent="0.2">
      <c r="A358" s="85"/>
      <c r="B358" s="15" t="s">
        <v>4</v>
      </c>
      <c r="C358" s="901" t="s">
        <v>552</v>
      </c>
      <c r="D358" s="901"/>
      <c r="E358" s="901"/>
      <c r="F358" s="901"/>
      <c r="G358" s="901"/>
      <c r="I358" s="88">
        <v>1</v>
      </c>
      <c r="K358" s="14"/>
      <c r="L358" s="14"/>
    </row>
    <row r="359" spans="1:12" ht="38.25" x14ac:dyDescent="0.2">
      <c r="A359" s="85"/>
      <c r="B359" s="15" t="s">
        <v>4</v>
      </c>
      <c r="C359" s="901" t="s">
        <v>553</v>
      </c>
      <c r="D359" s="901"/>
      <c r="E359" s="901"/>
      <c r="F359" s="901"/>
      <c r="G359" s="901"/>
      <c r="I359" s="88" t="s">
        <v>274</v>
      </c>
      <c r="K359" s="14"/>
      <c r="L359" s="14"/>
    </row>
    <row r="360" spans="1:12" ht="25.5" x14ac:dyDescent="0.2">
      <c r="A360" s="85"/>
      <c r="B360" s="15" t="s">
        <v>4</v>
      </c>
      <c r="C360" s="901" t="s">
        <v>554</v>
      </c>
      <c r="D360" s="901"/>
      <c r="E360" s="901"/>
      <c r="F360" s="901"/>
      <c r="G360" s="901"/>
      <c r="I360" s="88" t="s">
        <v>279</v>
      </c>
      <c r="K360" s="14"/>
      <c r="L360" s="14"/>
    </row>
    <row r="361" spans="1:12" ht="25.5" x14ac:dyDescent="0.2">
      <c r="A361" s="85"/>
      <c r="B361" s="15" t="s">
        <v>4</v>
      </c>
      <c r="C361" s="907" t="s">
        <v>555</v>
      </c>
      <c r="D361" s="907"/>
      <c r="E361" s="907"/>
      <c r="F361" s="907"/>
      <c r="G361" s="907"/>
      <c r="I361" s="88" t="s">
        <v>279</v>
      </c>
      <c r="K361" s="14"/>
      <c r="L361" s="14"/>
    </row>
    <row r="362" spans="1:12" x14ac:dyDescent="0.2">
      <c r="A362" s="85"/>
      <c r="B362" s="15" t="s">
        <v>4</v>
      </c>
      <c r="C362" s="907" t="s">
        <v>556</v>
      </c>
      <c r="D362" s="907"/>
      <c r="E362" s="907"/>
      <c r="F362" s="907"/>
      <c r="G362" s="907"/>
      <c r="I362" s="88">
        <v>1</v>
      </c>
      <c r="K362" s="14"/>
      <c r="L362" s="14"/>
    </row>
    <row r="363" spans="1:12" ht="25.5" x14ac:dyDescent="0.2">
      <c r="A363" s="85"/>
      <c r="B363" s="15" t="s">
        <v>4</v>
      </c>
      <c r="C363" s="907" t="s">
        <v>557</v>
      </c>
      <c r="D363" s="907"/>
      <c r="E363" s="907"/>
      <c r="F363" s="907"/>
      <c r="G363" s="907"/>
      <c r="I363" s="88" t="s">
        <v>279</v>
      </c>
      <c r="K363" s="14"/>
      <c r="L363" s="14"/>
    </row>
    <row r="364" spans="1:12" x14ac:dyDescent="0.2">
      <c r="A364" s="85"/>
      <c r="B364" s="15" t="s">
        <v>4</v>
      </c>
      <c r="C364" s="901" t="s">
        <v>558</v>
      </c>
      <c r="D364" s="901"/>
      <c r="E364" s="901"/>
      <c r="F364" s="901"/>
      <c r="G364" s="901"/>
      <c r="I364" s="88">
        <v>1</v>
      </c>
      <c r="K364" s="14"/>
      <c r="L364" s="14"/>
    </row>
    <row r="365" spans="1:12" ht="38.25" x14ac:dyDescent="0.2">
      <c r="A365" s="85"/>
      <c r="B365" s="15" t="s">
        <v>4</v>
      </c>
      <c r="C365" s="901" t="s">
        <v>697</v>
      </c>
      <c r="D365" s="901"/>
      <c r="E365" s="901"/>
      <c r="F365" s="901"/>
      <c r="G365" s="901"/>
      <c r="I365" s="88" t="s">
        <v>274</v>
      </c>
      <c r="K365" s="14"/>
      <c r="L365" s="14"/>
    </row>
    <row r="366" spans="1:12" x14ac:dyDescent="0.2">
      <c r="A366" s="85"/>
      <c r="B366" s="15" t="s">
        <v>4</v>
      </c>
      <c r="C366" s="901" t="s">
        <v>559</v>
      </c>
      <c r="D366" s="901"/>
      <c r="E366" s="901"/>
      <c r="F366" s="901"/>
      <c r="G366" s="901"/>
      <c r="I366" s="88">
        <v>1</v>
      </c>
      <c r="K366" s="14"/>
      <c r="L366" s="14"/>
    </row>
    <row r="367" spans="1:12" x14ac:dyDescent="0.2">
      <c r="A367" s="85"/>
      <c r="B367" s="15" t="s">
        <v>4</v>
      </c>
      <c r="C367" s="901" t="s">
        <v>698</v>
      </c>
      <c r="D367" s="901"/>
      <c r="E367" s="901"/>
      <c r="F367" s="901"/>
      <c r="G367" s="901"/>
      <c r="I367" s="88">
        <v>1</v>
      </c>
      <c r="K367" s="14"/>
      <c r="L367" s="14"/>
    </row>
    <row r="368" spans="1:12" x14ac:dyDescent="0.2">
      <c r="A368" s="85"/>
      <c r="B368" s="15" t="s">
        <v>4</v>
      </c>
      <c r="C368" s="901" t="s">
        <v>699</v>
      </c>
      <c r="D368" s="901"/>
      <c r="E368" s="901"/>
      <c r="F368" s="901"/>
      <c r="G368" s="901"/>
      <c r="I368" s="88">
        <v>1</v>
      </c>
      <c r="K368" s="14"/>
      <c r="L368" s="14"/>
    </row>
    <row r="369" spans="1:12" ht="25.5" x14ac:dyDescent="0.2">
      <c r="A369" s="85"/>
      <c r="B369" s="15" t="s">
        <v>4</v>
      </c>
      <c r="C369" s="901" t="s">
        <v>560</v>
      </c>
      <c r="D369" s="901"/>
      <c r="E369" s="901"/>
      <c r="F369" s="901"/>
      <c r="G369" s="901"/>
      <c r="I369" s="88" t="s">
        <v>279</v>
      </c>
      <c r="K369" s="14"/>
      <c r="L369" s="14"/>
    </row>
    <row r="370" spans="1:12" x14ac:dyDescent="0.2">
      <c r="A370" s="85"/>
      <c r="B370" s="15" t="s">
        <v>4</v>
      </c>
      <c r="C370" s="901" t="s">
        <v>561</v>
      </c>
      <c r="D370" s="901"/>
      <c r="E370" s="901"/>
      <c r="F370" s="901"/>
      <c r="G370" s="901"/>
      <c r="I370" s="88">
        <v>1</v>
      </c>
      <c r="K370" s="14"/>
      <c r="L370" s="14"/>
    </row>
    <row r="371" spans="1:12" x14ac:dyDescent="0.2">
      <c r="A371" s="85"/>
      <c r="B371" s="15" t="s">
        <v>4</v>
      </c>
      <c r="C371" s="901" t="s">
        <v>562</v>
      </c>
      <c r="D371" s="901"/>
      <c r="E371" s="901"/>
      <c r="F371" s="901"/>
      <c r="G371" s="901"/>
      <c r="I371" s="88">
        <v>1</v>
      </c>
      <c r="K371" s="14"/>
      <c r="L371" s="14"/>
    </row>
    <row r="372" spans="1:12" x14ac:dyDescent="0.2">
      <c r="A372" s="85"/>
      <c r="B372" s="15" t="s">
        <v>4</v>
      </c>
      <c r="C372" s="901" t="s">
        <v>563</v>
      </c>
      <c r="D372" s="901"/>
      <c r="E372" s="901"/>
      <c r="F372" s="901"/>
      <c r="G372" s="901"/>
      <c r="I372" s="88">
        <v>1</v>
      </c>
      <c r="K372" s="14"/>
      <c r="L372" s="14"/>
    </row>
    <row r="373" spans="1:12" ht="51" x14ac:dyDescent="0.2">
      <c r="A373" s="85"/>
      <c r="C373" s="901" t="s">
        <v>564</v>
      </c>
      <c r="D373" s="901"/>
      <c r="E373" s="901"/>
      <c r="F373" s="901"/>
      <c r="G373" s="901"/>
      <c r="I373" s="88" t="s">
        <v>272</v>
      </c>
      <c r="K373" s="14"/>
      <c r="L373" s="14"/>
    </row>
    <row r="374" spans="1:12" x14ac:dyDescent="0.2">
      <c r="A374" s="85"/>
      <c r="C374" s="901" t="s">
        <v>565</v>
      </c>
      <c r="D374" s="901"/>
      <c r="E374" s="901"/>
      <c r="F374" s="901"/>
      <c r="G374" s="901"/>
      <c r="I374" s="88">
        <v>1</v>
      </c>
      <c r="K374" s="14"/>
      <c r="L374" s="14"/>
    </row>
    <row r="375" spans="1:12" x14ac:dyDescent="0.2">
      <c r="A375" s="85"/>
      <c r="C375" s="901"/>
      <c r="D375" s="901"/>
      <c r="E375" s="901"/>
      <c r="F375" s="901"/>
      <c r="G375" s="901"/>
      <c r="I375" s="88">
        <v>1</v>
      </c>
      <c r="K375" s="14"/>
      <c r="L375" s="14"/>
    </row>
    <row r="376" spans="1:12" s="28" customFormat="1" x14ac:dyDescent="0.2">
      <c r="A376" s="85"/>
      <c r="B376" s="27"/>
      <c r="C376" s="902" t="s">
        <v>566</v>
      </c>
      <c r="D376" s="902"/>
      <c r="E376" s="902"/>
      <c r="F376" s="902"/>
      <c r="G376" s="902"/>
      <c r="I376" s="90">
        <v>1</v>
      </c>
      <c r="J376" s="87"/>
      <c r="K376" s="87"/>
      <c r="L376" s="87"/>
    </row>
    <row r="377" spans="1:12" s="28" customFormat="1" x14ac:dyDescent="0.2">
      <c r="A377" s="85"/>
      <c r="B377" s="15"/>
      <c r="C377" s="901"/>
      <c r="D377" s="901"/>
      <c r="E377" s="901"/>
      <c r="F377" s="901"/>
      <c r="G377" s="901"/>
      <c r="I377" s="88">
        <v>1</v>
      </c>
      <c r="J377" s="14"/>
      <c r="K377" s="87"/>
      <c r="L377" s="87"/>
    </row>
    <row r="378" spans="1:12" x14ac:dyDescent="0.2">
      <c r="A378" s="85"/>
      <c r="C378" s="901" t="s">
        <v>510</v>
      </c>
      <c r="D378" s="901"/>
      <c r="E378" s="901"/>
      <c r="F378" s="901"/>
      <c r="G378" s="901"/>
      <c r="I378" s="88">
        <v>1</v>
      </c>
      <c r="K378" s="14"/>
      <c r="L378" s="14"/>
    </row>
    <row r="379" spans="1:12" ht="25.5" x14ac:dyDescent="0.2">
      <c r="A379" s="85"/>
      <c r="C379" s="901" t="s">
        <v>700</v>
      </c>
      <c r="D379" s="901"/>
      <c r="E379" s="901"/>
      <c r="F379" s="901"/>
      <c r="G379" s="901"/>
      <c r="I379" s="88" t="s">
        <v>279</v>
      </c>
      <c r="K379" s="14"/>
      <c r="L379" s="14"/>
    </row>
    <row r="380" spans="1:12" x14ac:dyDescent="0.2">
      <c r="A380" s="85"/>
      <c r="B380" s="15" t="s">
        <v>4</v>
      </c>
      <c r="C380" s="901" t="s">
        <v>701</v>
      </c>
      <c r="D380" s="901"/>
      <c r="E380" s="901"/>
      <c r="F380" s="901"/>
      <c r="G380" s="901"/>
      <c r="I380" s="88">
        <v>1</v>
      </c>
      <c r="K380" s="14"/>
      <c r="L380" s="14"/>
    </row>
    <row r="381" spans="1:12" x14ac:dyDescent="0.2">
      <c r="A381" s="85"/>
      <c r="B381" s="15" t="s">
        <v>4</v>
      </c>
      <c r="C381" s="901" t="s">
        <v>702</v>
      </c>
      <c r="D381" s="901"/>
      <c r="E381" s="901"/>
      <c r="F381" s="901"/>
      <c r="G381" s="901"/>
      <c r="I381" s="88">
        <v>1</v>
      </c>
      <c r="K381" s="14"/>
      <c r="L381" s="14"/>
    </row>
    <row r="382" spans="1:12" x14ac:dyDescent="0.2">
      <c r="A382" s="85"/>
      <c r="B382" s="15" t="s">
        <v>4</v>
      </c>
      <c r="C382" s="901" t="s">
        <v>703</v>
      </c>
      <c r="D382" s="901"/>
      <c r="E382" s="901"/>
      <c r="F382" s="901"/>
      <c r="G382" s="901"/>
      <c r="I382" s="88">
        <v>1</v>
      </c>
      <c r="K382" s="14"/>
      <c r="L382" s="14"/>
    </row>
    <row r="383" spans="1:12" x14ac:dyDescent="0.2">
      <c r="A383" s="85"/>
      <c r="B383" s="15" t="s">
        <v>4</v>
      </c>
      <c r="C383" s="901" t="s">
        <v>704</v>
      </c>
      <c r="D383" s="901"/>
      <c r="E383" s="901"/>
      <c r="F383" s="901"/>
      <c r="G383" s="901"/>
      <c r="I383" s="88">
        <v>1</v>
      </c>
      <c r="K383" s="14"/>
      <c r="L383" s="14"/>
    </row>
    <row r="384" spans="1:12" ht="25.5" x14ac:dyDescent="0.2">
      <c r="A384" s="85"/>
      <c r="C384" s="901" t="s">
        <v>567</v>
      </c>
      <c r="D384" s="901"/>
      <c r="E384" s="901"/>
      <c r="F384" s="901"/>
      <c r="G384" s="901"/>
      <c r="I384" s="88" t="s">
        <v>279</v>
      </c>
      <c r="K384" s="14"/>
      <c r="L384" s="14"/>
    </row>
    <row r="385" spans="1:12" ht="25.5" x14ac:dyDescent="0.2">
      <c r="A385" s="85"/>
      <c r="C385" s="901" t="s">
        <v>568</v>
      </c>
      <c r="D385" s="901"/>
      <c r="E385" s="901"/>
      <c r="F385" s="901"/>
      <c r="G385" s="901"/>
      <c r="I385" s="88" t="s">
        <v>279</v>
      </c>
      <c r="K385" s="14"/>
      <c r="L385" s="14"/>
    </row>
    <row r="386" spans="1:12" ht="25.5" x14ac:dyDescent="0.2">
      <c r="A386" s="85"/>
      <c r="C386" s="901" t="s">
        <v>569</v>
      </c>
      <c r="D386" s="901"/>
      <c r="E386" s="901"/>
      <c r="F386" s="901"/>
      <c r="G386" s="901"/>
      <c r="I386" s="88" t="s">
        <v>279</v>
      </c>
      <c r="K386" s="14"/>
      <c r="L386" s="14"/>
    </row>
    <row r="387" spans="1:12" x14ac:dyDescent="0.2">
      <c r="A387" s="85"/>
      <c r="C387" s="901" t="s">
        <v>570</v>
      </c>
      <c r="D387" s="901"/>
      <c r="E387" s="901"/>
      <c r="F387" s="901"/>
      <c r="G387" s="901"/>
      <c r="I387" s="88">
        <v>1</v>
      </c>
      <c r="K387" s="14"/>
      <c r="L387" s="14"/>
    </row>
    <row r="388" spans="1:12" x14ac:dyDescent="0.2">
      <c r="A388" s="85"/>
      <c r="B388" s="15" t="s">
        <v>4</v>
      </c>
      <c r="C388" s="901" t="s">
        <v>571</v>
      </c>
      <c r="D388" s="901"/>
      <c r="E388" s="901"/>
      <c r="F388" s="901"/>
      <c r="G388" s="901"/>
      <c r="I388" s="88">
        <v>1</v>
      </c>
      <c r="K388" s="14"/>
      <c r="L388" s="14"/>
    </row>
    <row r="389" spans="1:12" x14ac:dyDescent="0.2">
      <c r="A389" s="85"/>
      <c r="B389" s="15" t="s">
        <v>4</v>
      </c>
      <c r="C389" s="901" t="s">
        <v>572</v>
      </c>
      <c r="D389" s="901"/>
      <c r="E389" s="901"/>
      <c r="F389" s="901"/>
      <c r="G389" s="901"/>
      <c r="I389" s="88">
        <v>1</v>
      </c>
      <c r="K389" s="14"/>
      <c r="L389" s="14"/>
    </row>
    <row r="390" spans="1:12" x14ac:dyDescent="0.2">
      <c r="A390" s="85"/>
      <c r="B390" s="15" t="s">
        <v>4</v>
      </c>
      <c r="C390" s="901" t="s">
        <v>573</v>
      </c>
      <c r="D390" s="901"/>
      <c r="E390" s="901"/>
      <c r="F390" s="901"/>
      <c r="G390" s="901"/>
      <c r="I390" s="88">
        <v>1</v>
      </c>
      <c r="K390" s="14"/>
      <c r="L390" s="14"/>
    </row>
    <row r="391" spans="1:12" x14ac:dyDescent="0.2">
      <c r="A391" s="85"/>
      <c r="B391" s="15" t="s">
        <v>4</v>
      </c>
      <c r="C391" s="901" t="s">
        <v>574</v>
      </c>
      <c r="D391" s="901"/>
      <c r="E391" s="901"/>
      <c r="F391" s="901"/>
      <c r="G391" s="901"/>
      <c r="I391" s="88">
        <v>1</v>
      </c>
      <c r="K391" s="14"/>
      <c r="L391" s="14"/>
    </row>
    <row r="392" spans="1:12" x14ac:dyDescent="0.2">
      <c r="A392" s="85"/>
      <c r="B392" s="15" t="s">
        <v>4</v>
      </c>
      <c r="C392" s="901" t="s">
        <v>575</v>
      </c>
      <c r="D392" s="901"/>
      <c r="E392" s="901"/>
      <c r="F392" s="901"/>
      <c r="G392" s="901"/>
      <c r="I392" s="88">
        <v>1</v>
      </c>
      <c r="K392" s="14"/>
      <c r="L392" s="14"/>
    </row>
    <row r="393" spans="1:12" x14ac:dyDescent="0.2">
      <c r="A393" s="85"/>
      <c r="B393" s="15" t="s">
        <v>4</v>
      </c>
      <c r="C393" s="901" t="s">
        <v>576</v>
      </c>
      <c r="D393" s="901"/>
      <c r="E393" s="901"/>
      <c r="F393" s="901"/>
      <c r="G393" s="901"/>
      <c r="I393" s="88">
        <v>1</v>
      </c>
      <c r="K393" s="14"/>
      <c r="L393" s="14"/>
    </row>
    <row r="394" spans="1:12" x14ac:dyDescent="0.2">
      <c r="A394" s="85"/>
      <c r="B394" s="15" t="s">
        <v>4</v>
      </c>
      <c r="C394" s="901" t="s">
        <v>577</v>
      </c>
      <c r="D394" s="901"/>
      <c r="E394" s="901"/>
      <c r="F394" s="901"/>
      <c r="G394" s="901"/>
      <c r="I394" s="88">
        <v>1</v>
      </c>
      <c r="K394" s="14"/>
      <c r="L394" s="14"/>
    </row>
    <row r="395" spans="1:12" x14ac:dyDescent="0.2">
      <c r="A395" s="85"/>
      <c r="B395" s="15" t="s">
        <v>4</v>
      </c>
      <c r="C395" s="901" t="s">
        <v>578</v>
      </c>
      <c r="D395" s="901"/>
      <c r="E395" s="901"/>
      <c r="F395" s="901"/>
      <c r="G395" s="901"/>
      <c r="I395" s="88">
        <v>1</v>
      </c>
      <c r="K395" s="14"/>
      <c r="L395" s="14"/>
    </row>
    <row r="396" spans="1:12" x14ac:dyDescent="0.2">
      <c r="A396" s="85"/>
      <c r="B396" s="15" t="s">
        <v>4</v>
      </c>
      <c r="C396" s="901" t="s">
        <v>579</v>
      </c>
      <c r="D396" s="901"/>
      <c r="E396" s="901"/>
      <c r="F396" s="901"/>
      <c r="G396" s="901"/>
      <c r="I396" s="88">
        <v>1</v>
      </c>
      <c r="K396" s="14"/>
      <c r="L396" s="14"/>
    </row>
    <row r="397" spans="1:12" ht="38.25" x14ac:dyDescent="0.2">
      <c r="A397" s="85"/>
      <c r="C397" s="901" t="s">
        <v>537</v>
      </c>
      <c r="D397" s="901"/>
      <c r="E397" s="901"/>
      <c r="F397" s="901"/>
      <c r="G397" s="901"/>
      <c r="I397" s="88" t="s">
        <v>274</v>
      </c>
      <c r="K397" s="14"/>
      <c r="L397" s="14"/>
    </row>
    <row r="398" spans="1:12" x14ac:dyDescent="0.2">
      <c r="I398" s="88">
        <v>1</v>
      </c>
      <c r="K398" s="14"/>
      <c r="L398" s="14"/>
    </row>
    <row r="399" spans="1:12" s="23" customFormat="1" ht="18" x14ac:dyDescent="0.25">
      <c r="A399" s="94"/>
      <c r="B399" s="21"/>
      <c r="C399" s="904" t="s">
        <v>580</v>
      </c>
      <c r="D399" s="904"/>
      <c r="E399" s="904"/>
      <c r="F399" s="904"/>
      <c r="G399" s="904"/>
      <c r="I399" s="95">
        <v>1</v>
      </c>
      <c r="J399" s="64"/>
      <c r="K399" s="64"/>
      <c r="L399" s="64"/>
    </row>
    <row r="400" spans="1:12" x14ac:dyDescent="0.2">
      <c r="A400" s="85"/>
      <c r="C400" s="901"/>
      <c r="D400" s="901"/>
      <c r="E400" s="901"/>
      <c r="F400" s="901"/>
      <c r="G400" s="901"/>
      <c r="I400" s="88">
        <v>1</v>
      </c>
      <c r="K400" s="14"/>
      <c r="L400" s="14"/>
    </row>
    <row r="401" spans="1:12" s="28" customFormat="1" x14ac:dyDescent="0.2">
      <c r="A401" s="85"/>
      <c r="B401" s="27"/>
      <c r="C401" s="902" t="s">
        <v>368</v>
      </c>
      <c r="D401" s="902"/>
      <c r="E401" s="902"/>
      <c r="F401" s="902"/>
      <c r="G401" s="902"/>
      <c r="I401" s="90">
        <v>1</v>
      </c>
      <c r="J401" s="87"/>
      <c r="K401" s="87"/>
      <c r="L401" s="87"/>
    </row>
    <row r="402" spans="1:12" s="28" customFormat="1" x14ac:dyDescent="0.2">
      <c r="A402" s="85"/>
      <c r="B402" s="27"/>
      <c r="C402" s="110"/>
      <c r="D402" s="110"/>
      <c r="E402" s="110"/>
      <c r="F402" s="110"/>
      <c r="G402" s="110"/>
      <c r="I402" s="88">
        <v>1</v>
      </c>
      <c r="J402" s="14"/>
      <c r="K402" s="87"/>
      <c r="L402" s="87"/>
    </row>
    <row r="403" spans="1:12" s="28" customFormat="1" x14ac:dyDescent="0.2">
      <c r="A403" s="85"/>
      <c r="B403" s="15"/>
      <c r="C403" s="901" t="s">
        <v>510</v>
      </c>
      <c r="D403" s="901"/>
      <c r="E403" s="901"/>
      <c r="F403" s="901"/>
      <c r="G403" s="901"/>
      <c r="I403" s="88">
        <v>1</v>
      </c>
      <c r="J403" s="87"/>
      <c r="K403" s="87"/>
      <c r="L403" s="87"/>
    </row>
    <row r="404" spans="1:12" x14ac:dyDescent="0.2">
      <c r="A404" s="85"/>
      <c r="C404" s="901" t="s">
        <v>581</v>
      </c>
      <c r="D404" s="901"/>
      <c r="E404" s="901"/>
      <c r="F404" s="901"/>
      <c r="G404" s="901"/>
      <c r="I404" s="88">
        <v>1</v>
      </c>
      <c r="K404" s="14"/>
      <c r="L404" s="14"/>
    </row>
    <row r="405" spans="1:12" ht="89.25" x14ac:dyDescent="0.2">
      <c r="A405" s="85"/>
      <c r="C405" s="901" t="s">
        <v>582</v>
      </c>
      <c r="D405" s="901"/>
      <c r="E405" s="901"/>
      <c r="F405" s="901"/>
      <c r="G405" s="901"/>
      <c r="I405" s="88" t="s">
        <v>446</v>
      </c>
      <c r="K405" s="14"/>
      <c r="L405" s="14"/>
    </row>
    <row r="406" spans="1:12" x14ac:dyDescent="0.2">
      <c r="A406" s="85"/>
      <c r="C406" s="901" t="s">
        <v>583</v>
      </c>
      <c r="D406" s="901"/>
      <c r="E406" s="901"/>
      <c r="F406" s="901"/>
      <c r="G406" s="901"/>
      <c r="I406" s="88">
        <v>1</v>
      </c>
      <c r="K406" s="14"/>
      <c r="L406" s="14"/>
    </row>
    <row r="407" spans="1:12" ht="76.5" x14ac:dyDescent="0.2">
      <c r="A407" s="85"/>
      <c r="C407" s="901" t="s">
        <v>705</v>
      </c>
      <c r="D407" s="901"/>
      <c r="E407" s="901"/>
      <c r="F407" s="901"/>
      <c r="G407" s="901"/>
      <c r="I407" s="88" t="s">
        <v>319</v>
      </c>
      <c r="K407" s="14"/>
      <c r="L407" s="14"/>
    </row>
    <row r="408" spans="1:12" x14ac:dyDescent="0.2">
      <c r="A408" s="85"/>
      <c r="C408" s="901" t="s">
        <v>584</v>
      </c>
      <c r="D408" s="901"/>
      <c r="E408" s="901"/>
      <c r="F408" s="901"/>
      <c r="G408" s="901"/>
      <c r="I408" s="88">
        <v>1</v>
      </c>
      <c r="K408" s="14"/>
      <c r="L408" s="14"/>
    </row>
    <row r="409" spans="1:12" ht="114.75" x14ac:dyDescent="0.2">
      <c r="A409" s="85"/>
      <c r="C409" s="901" t="s">
        <v>706</v>
      </c>
      <c r="D409" s="901"/>
      <c r="E409" s="901"/>
      <c r="F409" s="901"/>
      <c r="G409" s="901"/>
      <c r="I409" s="88" t="s">
        <v>342</v>
      </c>
      <c r="K409" s="14"/>
      <c r="L409" s="14"/>
    </row>
    <row r="410" spans="1:12" x14ac:dyDescent="0.2">
      <c r="A410" s="85"/>
      <c r="C410" s="901" t="s">
        <v>585</v>
      </c>
      <c r="D410" s="901"/>
      <c r="E410" s="901"/>
      <c r="F410" s="901"/>
      <c r="G410" s="901"/>
      <c r="I410" s="88">
        <v>1</v>
      </c>
      <c r="K410" s="14"/>
      <c r="L410" s="14"/>
    </row>
    <row r="411" spans="1:12" ht="89.25" x14ac:dyDescent="0.2">
      <c r="A411" s="85"/>
      <c r="C411" s="901" t="s">
        <v>707</v>
      </c>
      <c r="D411" s="901"/>
      <c r="E411" s="901"/>
      <c r="F411" s="901"/>
      <c r="G411" s="901"/>
      <c r="I411" s="88" t="s">
        <v>446</v>
      </c>
      <c r="K411" s="14"/>
      <c r="L411" s="14"/>
    </row>
    <row r="412" spans="1:12" x14ac:dyDescent="0.2">
      <c r="A412" s="85"/>
      <c r="C412" s="901" t="s">
        <v>586</v>
      </c>
      <c r="D412" s="901"/>
      <c r="E412" s="901"/>
      <c r="F412" s="901"/>
      <c r="G412" s="901"/>
      <c r="I412" s="88">
        <v>1</v>
      </c>
      <c r="K412" s="14"/>
      <c r="L412" s="14"/>
    </row>
    <row r="413" spans="1:12" ht="114.75" x14ac:dyDescent="0.2">
      <c r="A413" s="85"/>
      <c r="C413" s="901" t="s">
        <v>708</v>
      </c>
      <c r="D413" s="901"/>
      <c r="E413" s="901"/>
      <c r="F413" s="901"/>
      <c r="G413" s="901"/>
      <c r="I413" s="88" t="s">
        <v>342</v>
      </c>
      <c r="K413" s="14"/>
      <c r="L413" s="14"/>
    </row>
    <row r="414" spans="1:12" x14ac:dyDescent="0.2">
      <c r="A414" s="85"/>
      <c r="C414" s="901" t="s">
        <v>587</v>
      </c>
      <c r="D414" s="901"/>
      <c r="E414" s="901"/>
      <c r="F414" s="901"/>
      <c r="G414" s="901"/>
      <c r="I414" s="88">
        <v>1</v>
      </c>
      <c r="K414" s="14"/>
      <c r="L414" s="14"/>
    </row>
    <row r="415" spans="1:12" ht="63.75" x14ac:dyDescent="0.2">
      <c r="A415" s="85"/>
      <c r="C415" s="901" t="s">
        <v>588</v>
      </c>
      <c r="D415" s="901"/>
      <c r="E415" s="901"/>
      <c r="F415" s="901"/>
      <c r="G415" s="901"/>
      <c r="I415" s="88" t="s">
        <v>283</v>
      </c>
      <c r="K415" s="14"/>
      <c r="L415" s="14"/>
    </row>
    <row r="416" spans="1:12" x14ac:dyDescent="0.2">
      <c r="A416" s="85"/>
      <c r="C416" s="901" t="s">
        <v>589</v>
      </c>
      <c r="D416" s="901"/>
      <c r="E416" s="901"/>
      <c r="F416" s="901"/>
      <c r="G416" s="901"/>
      <c r="I416" s="88">
        <v>1</v>
      </c>
      <c r="K416" s="14"/>
      <c r="L416" s="14"/>
    </row>
    <row r="417" spans="1:12" ht="38.25" x14ac:dyDescent="0.2">
      <c r="A417" s="85"/>
      <c r="C417" s="901" t="s">
        <v>709</v>
      </c>
      <c r="D417" s="901"/>
      <c r="E417" s="901"/>
      <c r="F417" s="901"/>
      <c r="G417" s="901"/>
      <c r="I417" s="88" t="s">
        <v>274</v>
      </c>
      <c r="K417" s="14"/>
      <c r="L417" s="14"/>
    </row>
    <row r="418" spans="1:12" x14ac:dyDescent="0.2">
      <c r="A418" s="85"/>
      <c r="B418" s="27"/>
      <c r="C418" s="901" t="s">
        <v>590</v>
      </c>
      <c r="D418" s="901"/>
      <c r="E418" s="901"/>
      <c r="F418" s="901"/>
      <c r="G418" s="901"/>
      <c r="I418" s="88">
        <v>1</v>
      </c>
      <c r="K418" s="14"/>
      <c r="L418" s="14"/>
    </row>
    <row r="419" spans="1:12" ht="51" x14ac:dyDescent="0.2">
      <c r="A419" s="85"/>
      <c r="C419" s="901" t="s">
        <v>564</v>
      </c>
      <c r="D419" s="901"/>
      <c r="E419" s="901"/>
      <c r="F419" s="901"/>
      <c r="G419" s="901"/>
      <c r="I419" s="88" t="s">
        <v>272</v>
      </c>
      <c r="K419" s="14"/>
      <c r="L419" s="14"/>
    </row>
    <row r="420" spans="1:12" x14ac:dyDescent="0.2">
      <c r="I420" s="88">
        <v>1</v>
      </c>
      <c r="K420" s="14"/>
      <c r="L420" s="14"/>
    </row>
    <row r="421" spans="1:12" s="23" customFormat="1" ht="18" x14ac:dyDescent="0.25">
      <c r="A421" s="94"/>
      <c r="B421" s="21"/>
      <c r="C421" s="904" t="s">
        <v>591</v>
      </c>
      <c r="D421" s="904"/>
      <c r="E421" s="904"/>
      <c r="F421" s="904"/>
      <c r="G421" s="904"/>
      <c r="I421" s="95">
        <v>1</v>
      </c>
      <c r="J421" s="64"/>
      <c r="K421" s="64"/>
      <c r="L421" s="64"/>
    </row>
    <row r="422" spans="1:12" s="28" customFormat="1" x14ac:dyDescent="0.2">
      <c r="A422" s="85"/>
      <c r="B422" s="15"/>
      <c r="C422" s="901"/>
      <c r="D422" s="901"/>
      <c r="E422" s="901"/>
      <c r="F422" s="901"/>
      <c r="G422" s="901"/>
      <c r="I422" s="88">
        <v>1</v>
      </c>
      <c r="J422" s="14"/>
      <c r="K422" s="87"/>
      <c r="L422" s="87"/>
    </row>
    <row r="423" spans="1:12" s="28" customFormat="1" x14ac:dyDescent="0.2">
      <c r="A423" s="85"/>
      <c r="B423" s="27"/>
      <c r="C423" s="902" t="s">
        <v>7</v>
      </c>
      <c r="D423" s="902"/>
      <c r="E423" s="902"/>
      <c r="F423" s="902"/>
      <c r="G423" s="902"/>
      <c r="I423" s="90">
        <v>1</v>
      </c>
      <c r="J423" s="87"/>
      <c r="K423" s="87"/>
      <c r="L423" s="87"/>
    </row>
    <row r="424" spans="1:12" s="28" customFormat="1" x14ac:dyDescent="0.2">
      <c r="A424" s="85"/>
      <c r="B424" s="27"/>
      <c r="C424" s="902"/>
      <c r="D424" s="902"/>
      <c r="E424" s="902"/>
      <c r="F424" s="902"/>
      <c r="G424" s="902"/>
      <c r="I424" s="88">
        <v>1</v>
      </c>
      <c r="J424" s="14"/>
      <c r="K424" s="87"/>
      <c r="L424" s="87"/>
    </row>
    <row r="425" spans="1:12" s="28" customFormat="1" x14ac:dyDescent="0.2">
      <c r="A425" s="85"/>
      <c r="B425" s="27"/>
      <c r="C425" s="902" t="s">
        <v>368</v>
      </c>
      <c r="D425" s="902"/>
      <c r="E425" s="902"/>
      <c r="F425" s="902"/>
      <c r="G425" s="902"/>
      <c r="I425" s="90">
        <v>1</v>
      </c>
      <c r="J425" s="87"/>
      <c r="K425" s="87"/>
      <c r="L425" s="87"/>
    </row>
    <row r="426" spans="1:12" s="28" customFormat="1" x14ac:dyDescent="0.2">
      <c r="A426" s="85"/>
      <c r="B426" s="15"/>
      <c r="C426" s="901"/>
      <c r="D426" s="901"/>
      <c r="E426" s="901"/>
      <c r="F426" s="901"/>
      <c r="G426" s="901"/>
      <c r="I426" s="88">
        <v>1</v>
      </c>
      <c r="J426" s="14"/>
      <c r="K426" s="87"/>
      <c r="L426" s="87"/>
    </row>
    <row r="427" spans="1:12" ht="25.5" x14ac:dyDescent="0.2">
      <c r="A427" s="85"/>
      <c r="C427" s="901" t="s">
        <v>710</v>
      </c>
      <c r="D427" s="901"/>
      <c r="E427" s="901"/>
      <c r="F427" s="901"/>
      <c r="G427" s="901"/>
      <c r="I427" s="88" t="s">
        <v>279</v>
      </c>
      <c r="K427" s="14"/>
      <c r="L427" s="14"/>
    </row>
    <row r="428" spans="1:12" x14ac:dyDescent="0.2">
      <c r="A428" s="85"/>
      <c r="B428" s="15" t="s">
        <v>4</v>
      </c>
      <c r="C428" s="901" t="s">
        <v>592</v>
      </c>
      <c r="D428" s="901"/>
      <c r="E428" s="901"/>
      <c r="F428" s="901"/>
      <c r="G428" s="901"/>
      <c r="I428" s="88">
        <v>1</v>
      </c>
      <c r="K428" s="14"/>
      <c r="L428" s="14"/>
    </row>
    <row r="429" spans="1:12" x14ac:dyDescent="0.2">
      <c r="A429" s="85"/>
      <c r="B429" s="15" t="s">
        <v>4</v>
      </c>
      <c r="C429" s="901" t="s">
        <v>593</v>
      </c>
      <c r="D429" s="901"/>
      <c r="E429" s="901"/>
      <c r="F429" s="901"/>
      <c r="G429" s="901"/>
      <c r="I429" s="88">
        <v>1</v>
      </c>
      <c r="K429" s="14"/>
      <c r="L429" s="14"/>
    </row>
    <row r="430" spans="1:12" x14ac:dyDescent="0.2">
      <c r="A430" s="85"/>
      <c r="B430" s="15" t="s">
        <v>4</v>
      </c>
      <c r="C430" s="901" t="s">
        <v>594</v>
      </c>
      <c r="D430" s="901"/>
      <c r="E430" s="901"/>
      <c r="F430" s="901"/>
      <c r="G430" s="901"/>
      <c r="I430" s="88">
        <v>1</v>
      </c>
      <c r="K430" s="14"/>
      <c r="L430" s="14"/>
    </row>
    <row r="431" spans="1:12" x14ac:dyDescent="0.2">
      <c r="A431" s="85"/>
      <c r="B431" s="15" t="s">
        <v>4</v>
      </c>
      <c r="C431" s="901" t="s">
        <v>595</v>
      </c>
      <c r="D431" s="901"/>
      <c r="E431" s="901"/>
      <c r="F431" s="901"/>
      <c r="G431" s="901"/>
      <c r="I431" s="88">
        <v>1</v>
      </c>
      <c r="K431" s="14"/>
      <c r="L431" s="14"/>
    </row>
    <row r="432" spans="1:12" x14ac:dyDescent="0.2">
      <c r="A432" s="85"/>
      <c r="B432" s="15" t="s">
        <v>4</v>
      </c>
      <c r="C432" s="901" t="s">
        <v>596</v>
      </c>
      <c r="D432" s="901"/>
      <c r="E432" s="901"/>
      <c r="F432" s="901"/>
      <c r="G432" s="901"/>
      <c r="I432" s="88">
        <v>1</v>
      </c>
      <c r="K432" s="14"/>
      <c r="L432" s="14"/>
    </row>
    <row r="433" spans="1:12" x14ac:dyDescent="0.2">
      <c r="A433" s="85"/>
      <c r="B433" s="15" t="s">
        <v>4</v>
      </c>
      <c r="C433" s="901" t="s">
        <v>597</v>
      </c>
      <c r="D433" s="901"/>
      <c r="E433" s="901"/>
      <c r="F433" s="901"/>
      <c r="G433" s="901"/>
      <c r="I433" s="88">
        <v>1</v>
      </c>
      <c r="K433" s="14"/>
      <c r="L433" s="14"/>
    </row>
    <row r="434" spans="1:12" ht="63.75" x14ac:dyDescent="0.2">
      <c r="A434" s="85"/>
      <c r="C434" s="901" t="s">
        <v>711</v>
      </c>
      <c r="D434" s="901"/>
      <c r="E434" s="901"/>
      <c r="F434" s="901"/>
      <c r="G434" s="901"/>
      <c r="I434" s="88" t="s">
        <v>283</v>
      </c>
      <c r="K434" s="14"/>
      <c r="L434" s="14"/>
    </row>
    <row r="435" spans="1:12" x14ac:dyDescent="0.2">
      <c r="A435" s="85"/>
      <c r="C435" s="901" t="s">
        <v>480</v>
      </c>
      <c r="D435" s="901"/>
      <c r="E435" s="901"/>
      <c r="F435" s="901"/>
      <c r="G435" s="901"/>
      <c r="I435" s="88">
        <v>1</v>
      </c>
      <c r="K435" s="14"/>
      <c r="L435" s="14"/>
    </row>
    <row r="436" spans="1:12" x14ac:dyDescent="0.2">
      <c r="A436" s="85"/>
      <c r="B436" s="15" t="s">
        <v>4</v>
      </c>
      <c r="C436" s="901" t="s">
        <v>598</v>
      </c>
      <c r="D436" s="901"/>
      <c r="E436" s="901"/>
      <c r="F436" s="901"/>
      <c r="G436" s="901"/>
      <c r="I436" s="88">
        <v>1</v>
      </c>
      <c r="K436" s="14"/>
      <c r="L436" s="14"/>
    </row>
    <row r="437" spans="1:12" x14ac:dyDescent="0.2">
      <c r="A437" s="85"/>
      <c r="B437" s="15" t="s">
        <v>4</v>
      </c>
      <c r="C437" s="901" t="s">
        <v>599</v>
      </c>
      <c r="D437" s="901"/>
      <c r="E437" s="901"/>
      <c r="F437" s="901"/>
      <c r="G437" s="901"/>
      <c r="I437" s="88">
        <v>1</v>
      </c>
      <c r="K437" s="14"/>
      <c r="L437" s="14"/>
    </row>
    <row r="438" spans="1:12" x14ac:dyDescent="0.2">
      <c r="A438" s="85"/>
      <c r="B438" s="15" t="s">
        <v>4</v>
      </c>
      <c r="C438" s="901" t="s">
        <v>600</v>
      </c>
      <c r="D438" s="901"/>
      <c r="E438" s="901"/>
      <c r="F438" s="901"/>
      <c r="G438" s="901"/>
      <c r="I438" s="88">
        <v>1</v>
      </c>
      <c r="K438" s="14"/>
      <c r="L438" s="14"/>
    </row>
    <row r="439" spans="1:12" x14ac:dyDescent="0.2">
      <c r="A439" s="85"/>
      <c r="B439" s="15" t="s">
        <v>4</v>
      </c>
      <c r="C439" s="901" t="s">
        <v>601</v>
      </c>
      <c r="D439" s="901"/>
      <c r="E439" s="901"/>
      <c r="F439" s="901"/>
      <c r="G439" s="901"/>
      <c r="I439" s="88">
        <v>1</v>
      </c>
      <c r="K439" s="14"/>
      <c r="L439" s="14"/>
    </row>
    <row r="440" spans="1:12" x14ac:dyDescent="0.2">
      <c r="A440" s="85"/>
      <c r="B440" s="15" t="s">
        <v>4</v>
      </c>
      <c r="C440" s="901" t="s">
        <v>602</v>
      </c>
      <c r="D440" s="901"/>
      <c r="E440" s="901"/>
      <c r="F440" s="901"/>
      <c r="G440" s="901"/>
      <c r="I440" s="88">
        <v>1</v>
      </c>
      <c r="K440" s="14"/>
      <c r="L440" s="14"/>
    </row>
    <row r="441" spans="1:12" x14ac:dyDescent="0.2">
      <c r="A441" s="85"/>
      <c r="B441" s="15" t="s">
        <v>4</v>
      </c>
      <c r="C441" s="901" t="s">
        <v>603</v>
      </c>
      <c r="D441" s="901"/>
      <c r="E441" s="901"/>
      <c r="F441" s="901"/>
      <c r="G441" s="901"/>
      <c r="I441" s="88">
        <v>1</v>
      </c>
      <c r="K441" s="14"/>
      <c r="L441" s="14"/>
    </row>
    <row r="442" spans="1:12" x14ac:dyDescent="0.2">
      <c r="A442" s="85"/>
      <c r="B442" s="15" t="s">
        <v>4</v>
      </c>
      <c r="C442" s="901" t="s">
        <v>691</v>
      </c>
      <c r="D442" s="901"/>
      <c r="E442" s="901"/>
      <c r="F442" s="901"/>
      <c r="G442" s="901"/>
      <c r="I442" s="88">
        <v>1</v>
      </c>
      <c r="K442" s="14"/>
      <c r="L442" s="14"/>
    </row>
    <row r="443" spans="1:12" x14ac:dyDescent="0.2">
      <c r="A443" s="85"/>
      <c r="B443" s="15" t="s">
        <v>4</v>
      </c>
      <c r="C443" s="901" t="s">
        <v>604</v>
      </c>
      <c r="D443" s="901"/>
      <c r="E443" s="901"/>
      <c r="F443" s="901"/>
      <c r="G443" s="901"/>
      <c r="I443" s="88">
        <v>1</v>
      </c>
      <c r="K443" s="14"/>
      <c r="L443" s="14"/>
    </row>
    <row r="444" spans="1:12" x14ac:dyDescent="0.2">
      <c r="A444" s="85"/>
      <c r="B444" s="15" t="s">
        <v>4</v>
      </c>
      <c r="C444" s="901" t="s">
        <v>605</v>
      </c>
      <c r="D444" s="901"/>
      <c r="E444" s="901"/>
      <c r="F444" s="901"/>
      <c r="G444" s="901"/>
      <c r="I444" s="88">
        <v>1</v>
      </c>
      <c r="K444" s="14"/>
      <c r="L444" s="14"/>
    </row>
    <row r="445" spans="1:12" x14ac:dyDescent="0.2">
      <c r="A445" s="85"/>
      <c r="C445" s="901" t="s">
        <v>606</v>
      </c>
      <c r="D445" s="901"/>
      <c r="E445" s="901"/>
      <c r="F445" s="901"/>
      <c r="G445" s="901"/>
      <c r="I445" s="88">
        <v>1</v>
      </c>
      <c r="K445" s="14"/>
      <c r="L445" s="14"/>
    </row>
    <row r="446" spans="1:12" x14ac:dyDescent="0.2">
      <c r="A446" s="85"/>
      <c r="C446" s="901" t="s">
        <v>607</v>
      </c>
      <c r="D446" s="901"/>
      <c r="E446" s="901"/>
      <c r="F446" s="901"/>
      <c r="G446" s="901"/>
      <c r="I446" s="88">
        <v>1</v>
      </c>
      <c r="K446" s="14"/>
      <c r="L446" s="14"/>
    </row>
    <row r="447" spans="1:12" x14ac:dyDescent="0.2">
      <c r="A447" s="85"/>
      <c r="C447" s="901"/>
      <c r="D447" s="901"/>
      <c r="E447" s="901"/>
      <c r="F447" s="901"/>
      <c r="G447" s="901"/>
      <c r="I447" s="88">
        <v>1</v>
      </c>
      <c r="K447" s="14"/>
      <c r="L447" s="14"/>
    </row>
    <row r="448" spans="1:12" s="28" customFormat="1" x14ac:dyDescent="0.2">
      <c r="A448" s="85"/>
      <c r="B448" s="27"/>
      <c r="C448" s="902" t="s">
        <v>608</v>
      </c>
      <c r="D448" s="902"/>
      <c r="E448" s="902"/>
      <c r="F448" s="902"/>
      <c r="G448" s="902"/>
      <c r="I448" s="90">
        <v>1</v>
      </c>
      <c r="J448" s="87"/>
      <c r="K448" s="87"/>
      <c r="L448" s="87"/>
    </row>
    <row r="449" spans="1:12" s="28" customFormat="1" x14ac:dyDescent="0.2">
      <c r="A449" s="85"/>
      <c r="B449" s="15"/>
      <c r="C449" s="901"/>
      <c r="D449" s="901"/>
      <c r="E449" s="901"/>
      <c r="F449" s="901"/>
      <c r="G449" s="901"/>
      <c r="I449" s="88">
        <v>1</v>
      </c>
      <c r="J449" s="14"/>
      <c r="K449" s="87"/>
      <c r="L449" s="87"/>
    </row>
    <row r="450" spans="1:12" x14ac:dyDescent="0.2">
      <c r="A450" s="85"/>
      <c r="C450" s="901" t="s">
        <v>609</v>
      </c>
      <c r="D450" s="901"/>
      <c r="E450" s="901"/>
      <c r="F450" s="901"/>
      <c r="G450" s="901"/>
      <c r="I450" s="88">
        <v>1</v>
      </c>
      <c r="K450" s="14"/>
      <c r="L450" s="14"/>
    </row>
    <row r="451" spans="1:12" ht="25.5" x14ac:dyDescent="0.2">
      <c r="A451" s="85"/>
      <c r="C451" s="901" t="s">
        <v>610</v>
      </c>
      <c r="D451" s="901"/>
      <c r="E451" s="901"/>
      <c r="F451" s="901"/>
      <c r="G451" s="901"/>
      <c r="I451" s="88" t="s">
        <v>279</v>
      </c>
      <c r="K451" s="14"/>
      <c r="L451" s="14"/>
    </row>
    <row r="452" spans="1:12" x14ac:dyDescent="0.2">
      <c r="A452" s="85"/>
      <c r="C452" s="901" t="s">
        <v>611</v>
      </c>
      <c r="D452" s="901"/>
      <c r="E452" s="901"/>
      <c r="F452" s="901"/>
      <c r="G452" s="901"/>
      <c r="I452" s="88">
        <v>1</v>
      </c>
      <c r="K452" s="14"/>
      <c r="L452" s="14"/>
    </row>
    <row r="453" spans="1:12" x14ac:dyDescent="0.2">
      <c r="A453" s="85"/>
      <c r="C453" s="901" t="s">
        <v>612</v>
      </c>
      <c r="D453" s="901"/>
      <c r="E453" s="901"/>
      <c r="F453" s="901"/>
      <c r="G453" s="901"/>
      <c r="I453" s="88">
        <v>1</v>
      </c>
      <c r="K453" s="14"/>
      <c r="L453" s="14"/>
    </row>
    <row r="454" spans="1:12" ht="63.75" x14ac:dyDescent="0.2">
      <c r="A454" s="85"/>
      <c r="C454" s="901" t="s">
        <v>613</v>
      </c>
      <c r="D454" s="901"/>
      <c r="E454" s="901"/>
      <c r="F454" s="901"/>
      <c r="G454" s="901"/>
      <c r="I454" s="88" t="s">
        <v>283</v>
      </c>
      <c r="K454" s="14"/>
      <c r="L454" s="14"/>
    </row>
    <row r="455" spans="1:12" ht="63.75" x14ac:dyDescent="0.2">
      <c r="A455" s="85"/>
      <c r="C455" s="901" t="s">
        <v>614</v>
      </c>
      <c r="D455" s="901"/>
      <c r="E455" s="901"/>
      <c r="F455" s="901"/>
      <c r="G455" s="901"/>
      <c r="I455" s="88" t="s">
        <v>283</v>
      </c>
      <c r="K455" s="14"/>
      <c r="L455" s="14"/>
    </row>
    <row r="456" spans="1:12" ht="63.75" x14ac:dyDescent="0.2">
      <c r="A456" s="85"/>
      <c r="C456" s="901" t="s">
        <v>712</v>
      </c>
      <c r="D456" s="901"/>
      <c r="E456" s="901"/>
      <c r="F456" s="901"/>
      <c r="G456" s="901"/>
      <c r="I456" s="88" t="s">
        <v>283</v>
      </c>
      <c r="K456" s="14"/>
      <c r="L456" s="14"/>
    </row>
    <row r="457" spans="1:12" ht="63.75" x14ac:dyDescent="0.2">
      <c r="A457" s="85"/>
      <c r="C457" s="901" t="s">
        <v>713</v>
      </c>
      <c r="D457" s="901"/>
      <c r="E457" s="901"/>
      <c r="F457" s="901"/>
      <c r="G457" s="901"/>
      <c r="I457" s="88" t="s">
        <v>283</v>
      </c>
      <c r="K457" s="14"/>
      <c r="L457" s="14"/>
    </row>
    <row r="458" spans="1:12" x14ac:dyDescent="0.2">
      <c r="I458" s="88">
        <v>1</v>
      </c>
      <c r="K458" s="14"/>
      <c r="L458" s="14"/>
    </row>
    <row r="459" spans="1:12" s="23" customFormat="1" ht="18" x14ac:dyDescent="0.25">
      <c r="A459" s="94"/>
      <c r="B459" s="21"/>
      <c r="C459" s="904" t="s">
        <v>615</v>
      </c>
      <c r="D459" s="904"/>
      <c r="E459" s="904"/>
      <c r="F459" s="904"/>
      <c r="G459" s="904"/>
      <c r="I459" s="95">
        <v>1</v>
      </c>
      <c r="J459" s="64"/>
      <c r="K459" s="64"/>
      <c r="L459" s="64"/>
    </row>
    <row r="460" spans="1:12" s="28" customFormat="1" x14ac:dyDescent="0.2">
      <c r="A460" s="85"/>
      <c r="B460" s="27"/>
      <c r="C460" s="902"/>
      <c r="D460" s="902"/>
      <c r="E460" s="902"/>
      <c r="F460" s="902"/>
      <c r="G460" s="902"/>
      <c r="I460" s="88">
        <v>1</v>
      </c>
      <c r="J460" s="14"/>
      <c r="K460" s="87"/>
      <c r="L460" s="87"/>
    </row>
    <row r="461" spans="1:12" s="28" customFormat="1" x14ac:dyDescent="0.2">
      <c r="A461" s="85"/>
      <c r="B461" s="27"/>
      <c r="C461" s="902" t="s">
        <v>368</v>
      </c>
      <c r="D461" s="902"/>
      <c r="E461" s="902"/>
      <c r="F461" s="902"/>
      <c r="G461" s="902"/>
      <c r="I461" s="90">
        <v>1</v>
      </c>
      <c r="J461" s="87"/>
      <c r="K461" s="87"/>
      <c r="L461" s="87"/>
    </row>
    <row r="462" spans="1:12" s="28" customFormat="1" x14ac:dyDescent="0.2">
      <c r="A462" s="85"/>
      <c r="B462" s="15"/>
      <c r="C462" s="901"/>
      <c r="D462" s="901"/>
      <c r="E462" s="901"/>
      <c r="F462" s="901"/>
      <c r="G462" s="901"/>
      <c r="I462" s="88">
        <v>1</v>
      </c>
      <c r="J462" s="14"/>
      <c r="K462" s="87"/>
      <c r="L462" s="87"/>
    </row>
    <row r="463" spans="1:12" x14ac:dyDescent="0.2">
      <c r="A463" s="85"/>
      <c r="C463" s="901" t="s">
        <v>510</v>
      </c>
      <c r="D463" s="901"/>
      <c r="E463" s="901"/>
      <c r="F463" s="901"/>
      <c r="G463" s="901"/>
      <c r="I463" s="88">
        <v>1</v>
      </c>
      <c r="K463" s="14"/>
      <c r="L463" s="14"/>
    </row>
    <row r="464" spans="1:12" ht="51" x14ac:dyDescent="0.2">
      <c r="A464" s="85"/>
      <c r="C464" s="901" t="s">
        <v>616</v>
      </c>
      <c r="D464" s="901"/>
      <c r="E464" s="901"/>
      <c r="F464" s="901"/>
      <c r="G464" s="901"/>
      <c r="I464" s="88" t="s">
        <v>272</v>
      </c>
      <c r="K464" s="14"/>
      <c r="L464" s="14"/>
    </row>
    <row r="465" spans="1:12" ht="63.75" x14ac:dyDescent="0.2">
      <c r="A465" s="85"/>
      <c r="C465" s="901" t="s">
        <v>714</v>
      </c>
      <c r="D465" s="901"/>
      <c r="E465" s="901"/>
      <c r="F465" s="901"/>
      <c r="G465" s="901"/>
      <c r="I465" s="88" t="s">
        <v>283</v>
      </c>
      <c r="K465" s="14"/>
      <c r="L465" s="14"/>
    </row>
    <row r="466" spans="1:12" x14ac:dyDescent="0.2">
      <c r="A466" s="85"/>
      <c r="C466" s="901"/>
      <c r="D466" s="901"/>
      <c r="E466" s="901"/>
      <c r="F466" s="901"/>
      <c r="G466" s="901"/>
      <c r="I466" s="88">
        <v>1</v>
      </c>
      <c r="K466" s="14"/>
      <c r="L466" s="14"/>
    </row>
    <row r="467" spans="1:12" s="28" customFormat="1" x14ac:dyDescent="0.2">
      <c r="A467" s="85"/>
      <c r="B467" s="27"/>
      <c r="C467" s="902" t="s">
        <v>307</v>
      </c>
      <c r="D467" s="902"/>
      <c r="E467" s="902"/>
      <c r="F467" s="902"/>
      <c r="G467" s="902"/>
      <c r="I467" s="90">
        <v>1</v>
      </c>
      <c r="J467" s="87"/>
      <c r="K467" s="87"/>
      <c r="L467" s="87"/>
    </row>
    <row r="468" spans="1:12" s="28" customFormat="1" x14ac:dyDescent="0.2">
      <c r="A468" s="85"/>
      <c r="B468" s="27"/>
      <c r="C468" s="902"/>
      <c r="D468" s="902"/>
      <c r="E468" s="902"/>
      <c r="F468" s="902"/>
      <c r="G468" s="902"/>
      <c r="I468" s="88">
        <v>1</v>
      </c>
      <c r="J468" s="14"/>
      <c r="K468" s="87"/>
      <c r="L468" s="87"/>
    </row>
    <row r="469" spans="1:12" s="28" customFormat="1" ht="114.75" x14ac:dyDescent="0.2">
      <c r="A469" s="85"/>
      <c r="B469" s="15"/>
      <c r="C469" s="901" t="s">
        <v>617</v>
      </c>
      <c r="D469" s="901"/>
      <c r="E469" s="901"/>
      <c r="F469" s="901"/>
      <c r="G469" s="901"/>
      <c r="I469" s="88" t="s">
        <v>342</v>
      </c>
      <c r="J469" s="87"/>
      <c r="K469" s="87"/>
      <c r="L469" s="87"/>
    </row>
    <row r="470" spans="1:12" x14ac:dyDescent="0.2">
      <c r="A470" s="85"/>
      <c r="C470" s="901" t="s">
        <v>715</v>
      </c>
      <c r="D470" s="901"/>
      <c r="E470" s="901"/>
      <c r="F470" s="901"/>
      <c r="G470" s="901"/>
      <c r="I470" s="88">
        <v>1</v>
      </c>
      <c r="K470" s="14"/>
      <c r="L470" s="14"/>
    </row>
    <row r="471" spans="1:12" x14ac:dyDescent="0.2">
      <c r="A471" s="85"/>
      <c r="B471" s="15" t="s">
        <v>4</v>
      </c>
      <c r="C471" s="901" t="s">
        <v>618</v>
      </c>
      <c r="D471" s="901"/>
      <c r="E471" s="901"/>
      <c r="F471" s="901"/>
      <c r="G471" s="901"/>
      <c r="I471" s="88">
        <v>1</v>
      </c>
      <c r="K471" s="14"/>
      <c r="L471" s="14"/>
    </row>
    <row r="472" spans="1:12" x14ac:dyDescent="0.2">
      <c r="A472" s="85"/>
      <c r="B472" s="15" t="s">
        <v>4</v>
      </c>
      <c r="C472" s="901" t="s">
        <v>619</v>
      </c>
      <c r="D472" s="901"/>
      <c r="E472" s="901"/>
      <c r="F472" s="901"/>
      <c r="G472" s="901"/>
      <c r="I472" s="88">
        <v>1</v>
      </c>
      <c r="K472" s="14"/>
      <c r="L472" s="14"/>
    </row>
    <row r="473" spans="1:12" x14ac:dyDescent="0.2">
      <c r="A473" s="85"/>
      <c r="B473" s="15" t="s">
        <v>4</v>
      </c>
      <c r="C473" s="901" t="s">
        <v>620</v>
      </c>
      <c r="D473" s="901"/>
      <c r="E473" s="901"/>
      <c r="F473" s="901"/>
      <c r="G473" s="901"/>
      <c r="I473" s="88">
        <v>1</v>
      </c>
      <c r="K473" s="14"/>
      <c r="L473" s="14"/>
    </row>
    <row r="474" spans="1:12" x14ac:dyDescent="0.2">
      <c r="A474" s="85"/>
      <c r="B474" s="15" t="s">
        <v>4</v>
      </c>
      <c r="C474" s="901" t="s">
        <v>621</v>
      </c>
      <c r="D474" s="901"/>
      <c r="E474" s="901"/>
      <c r="F474" s="901"/>
      <c r="G474" s="901"/>
      <c r="I474" s="88">
        <v>1</v>
      </c>
      <c r="K474" s="14"/>
      <c r="L474" s="14"/>
    </row>
    <row r="475" spans="1:12" x14ac:dyDescent="0.2">
      <c r="A475" s="85"/>
      <c r="B475" s="15" t="s">
        <v>4</v>
      </c>
      <c r="C475" s="901" t="s">
        <v>622</v>
      </c>
      <c r="D475" s="901"/>
      <c r="E475" s="901"/>
      <c r="F475" s="901"/>
      <c r="G475" s="901"/>
      <c r="I475" s="88">
        <v>1</v>
      </c>
      <c r="K475" s="14"/>
      <c r="L475" s="14"/>
    </row>
    <row r="476" spans="1:12" x14ac:dyDescent="0.2">
      <c r="A476" s="85"/>
      <c r="B476" s="15" t="s">
        <v>4</v>
      </c>
      <c r="C476" s="901" t="s">
        <v>623</v>
      </c>
      <c r="D476" s="901"/>
      <c r="E476" s="901"/>
      <c r="F476" s="901"/>
      <c r="G476" s="901"/>
      <c r="I476" s="88">
        <v>1</v>
      </c>
      <c r="K476" s="14"/>
      <c r="L476" s="14"/>
    </row>
    <row r="477" spans="1:12" x14ac:dyDescent="0.2">
      <c r="A477" s="85"/>
      <c r="B477" s="15" t="s">
        <v>4</v>
      </c>
      <c r="C477" s="901" t="s">
        <v>624</v>
      </c>
      <c r="D477" s="901"/>
      <c r="E477" s="901"/>
      <c r="F477" s="901"/>
      <c r="G477" s="901"/>
      <c r="I477" s="88">
        <v>1</v>
      </c>
      <c r="K477" s="14"/>
      <c r="L477" s="14"/>
    </row>
    <row r="478" spans="1:12" x14ac:dyDescent="0.2">
      <c r="A478" s="85"/>
      <c r="B478" s="15" t="s">
        <v>4</v>
      </c>
      <c r="C478" s="901" t="s">
        <v>625</v>
      </c>
      <c r="D478" s="901"/>
      <c r="E478" s="901"/>
      <c r="F478" s="901"/>
      <c r="G478" s="901"/>
      <c r="I478" s="88">
        <v>1</v>
      </c>
      <c r="K478" s="14"/>
      <c r="L478" s="14"/>
    </row>
    <row r="479" spans="1:12" x14ac:dyDescent="0.2">
      <c r="A479" s="85"/>
      <c r="B479" s="15" t="s">
        <v>4</v>
      </c>
      <c r="C479" s="901" t="s">
        <v>626</v>
      </c>
      <c r="D479" s="901"/>
      <c r="E479" s="901"/>
      <c r="F479" s="901"/>
      <c r="G479" s="901"/>
      <c r="I479" s="88">
        <v>1</v>
      </c>
      <c r="K479" s="14"/>
      <c r="L479" s="14"/>
    </row>
    <row r="480" spans="1:12" x14ac:dyDescent="0.2">
      <c r="A480" s="85"/>
      <c r="B480" s="15" t="s">
        <v>4</v>
      </c>
      <c r="C480" s="901" t="s">
        <v>627</v>
      </c>
      <c r="D480" s="901"/>
      <c r="E480" s="901"/>
      <c r="F480" s="901"/>
      <c r="G480" s="901"/>
      <c r="I480" s="88">
        <v>1</v>
      </c>
      <c r="K480" s="14"/>
      <c r="L480" s="14"/>
    </row>
    <row r="481" spans="1:12" x14ac:dyDescent="0.2">
      <c r="A481" s="85"/>
      <c r="B481" s="15" t="s">
        <v>4</v>
      </c>
      <c r="C481" s="901" t="s">
        <v>628</v>
      </c>
      <c r="D481" s="901"/>
      <c r="E481" s="901"/>
      <c r="F481" s="901"/>
      <c r="G481" s="901"/>
      <c r="I481" s="88">
        <v>1</v>
      </c>
      <c r="K481" s="14"/>
      <c r="L481" s="14"/>
    </row>
    <row r="482" spans="1:12" x14ac:dyDescent="0.2">
      <c r="A482" s="85"/>
      <c r="B482" s="15" t="s">
        <v>4</v>
      </c>
      <c r="C482" s="901" t="s">
        <v>629</v>
      </c>
      <c r="D482" s="901"/>
      <c r="E482" s="901"/>
      <c r="F482" s="901"/>
      <c r="G482" s="901"/>
      <c r="I482" s="88">
        <v>1</v>
      </c>
      <c r="K482" s="14"/>
      <c r="L482" s="14"/>
    </row>
    <row r="483" spans="1:12" x14ac:dyDescent="0.2">
      <c r="A483" s="85"/>
      <c r="B483" s="15" t="s">
        <v>4</v>
      </c>
      <c r="C483" s="901" t="s">
        <v>630</v>
      </c>
      <c r="D483" s="901"/>
      <c r="E483" s="901"/>
      <c r="F483" s="901"/>
      <c r="G483" s="901"/>
      <c r="I483" s="88">
        <v>1</v>
      </c>
      <c r="K483" s="14"/>
      <c r="L483" s="14"/>
    </row>
    <row r="484" spans="1:12" x14ac:dyDescent="0.2">
      <c r="A484" s="85"/>
      <c r="C484" s="901" t="s">
        <v>631</v>
      </c>
      <c r="D484" s="901"/>
      <c r="E484" s="901"/>
      <c r="F484" s="901"/>
      <c r="G484" s="901"/>
      <c r="I484" s="88">
        <v>1</v>
      </c>
      <c r="K484" s="14"/>
      <c r="L484" s="14"/>
    </row>
    <row r="485" spans="1:12" x14ac:dyDescent="0.2">
      <c r="A485" s="85"/>
      <c r="B485" s="15" t="s">
        <v>4</v>
      </c>
      <c r="C485" s="901" t="s">
        <v>632</v>
      </c>
      <c r="D485" s="901"/>
      <c r="E485" s="901"/>
      <c r="F485" s="901"/>
      <c r="G485" s="901"/>
      <c r="I485" s="88">
        <v>1</v>
      </c>
      <c r="K485" s="14"/>
      <c r="L485" s="14"/>
    </row>
    <row r="486" spans="1:12" x14ac:dyDescent="0.2">
      <c r="A486" s="85"/>
      <c r="B486" s="15" t="s">
        <v>4</v>
      </c>
      <c r="C486" s="901" t="s">
        <v>633</v>
      </c>
      <c r="D486" s="901"/>
      <c r="E486" s="901"/>
      <c r="F486" s="901"/>
      <c r="G486" s="901"/>
      <c r="I486" s="88">
        <v>1</v>
      </c>
      <c r="K486" s="14"/>
      <c r="L486" s="14"/>
    </row>
    <row r="487" spans="1:12" x14ac:dyDescent="0.2">
      <c r="A487" s="85"/>
      <c r="B487" s="15" t="s">
        <v>4</v>
      </c>
      <c r="C487" s="901" t="s">
        <v>634</v>
      </c>
      <c r="D487" s="901"/>
      <c r="E487" s="901"/>
      <c r="F487" s="901"/>
      <c r="G487" s="901"/>
      <c r="I487" s="88">
        <v>1</v>
      </c>
      <c r="K487" s="14"/>
      <c r="L487" s="14"/>
    </row>
    <row r="488" spans="1:12" x14ac:dyDescent="0.2">
      <c r="A488" s="85"/>
      <c r="B488" s="15" t="s">
        <v>4</v>
      </c>
      <c r="C488" s="901" t="s">
        <v>635</v>
      </c>
      <c r="D488" s="901"/>
      <c r="E488" s="901"/>
      <c r="F488" s="901"/>
      <c r="G488" s="901"/>
      <c r="I488" s="88">
        <v>1</v>
      </c>
      <c r="K488" s="14"/>
      <c r="L488" s="14"/>
    </row>
    <row r="489" spans="1:12" x14ac:dyDescent="0.2">
      <c r="A489" s="85"/>
      <c r="B489" s="15" t="s">
        <v>4</v>
      </c>
      <c r="C489" s="901" t="s">
        <v>636</v>
      </c>
      <c r="D489" s="901"/>
      <c r="E489" s="901"/>
      <c r="F489" s="901"/>
      <c r="G489" s="901"/>
      <c r="I489" s="88">
        <v>1</v>
      </c>
      <c r="K489" s="14"/>
      <c r="L489" s="14"/>
    </row>
    <row r="490" spans="1:12" x14ac:dyDescent="0.2">
      <c r="A490" s="85"/>
      <c r="B490" s="15" t="s">
        <v>4</v>
      </c>
      <c r="C490" s="901" t="s">
        <v>637</v>
      </c>
      <c r="D490" s="901"/>
      <c r="E490" s="901"/>
      <c r="F490" s="901"/>
      <c r="G490" s="901"/>
      <c r="I490" s="88">
        <v>1</v>
      </c>
      <c r="K490" s="14"/>
      <c r="L490" s="14"/>
    </row>
    <row r="491" spans="1:12" x14ac:dyDescent="0.2">
      <c r="A491" s="85"/>
      <c r="B491" s="15" t="s">
        <v>4</v>
      </c>
      <c r="C491" s="901" t="s">
        <v>638</v>
      </c>
      <c r="D491" s="901"/>
      <c r="E491" s="901"/>
      <c r="F491" s="901"/>
      <c r="G491" s="901"/>
      <c r="I491" s="88">
        <v>1</v>
      </c>
      <c r="K491" s="14"/>
      <c r="L491" s="14"/>
    </row>
    <row r="492" spans="1:12" x14ac:dyDescent="0.2">
      <c r="A492" s="85"/>
      <c r="B492" s="15" t="s">
        <v>4</v>
      </c>
      <c r="C492" s="901" t="s">
        <v>639</v>
      </c>
      <c r="D492" s="901"/>
      <c r="E492" s="901"/>
      <c r="F492" s="901"/>
      <c r="G492" s="901"/>
      <c r="I492" s="88">
        <v>1</v>
      </c>
      <c r="K492" s="14"/>
      <c r="L492" s="14"/>
    </row>
    <row r="493" spans="1:12" x14ac:dyDescent="0.2">
      <c r="A493" s="85"/>
      <c r="B493" s="15" t="s">
        <v>4</v>
      </c>
      <c r="C493" s="901" t="s">
        <v>640</v>
      </c>
      <c r="D493" s="901"/>
      <c r="E493" s="901"/>
      <c r="F493" s="901"/>
      <c r="G493" s="901"/>
      <c r="I493" s="88">
        <v>1</v>
      </c>
      <c r="K493" s="14"/>
      <c r="L493" s="14"/>
    </row>
    <row r="494" spans="1:12" x14ac:dyDescent="0.2">
      <c r="A494" s="85"/>
      <c r="B494" s="15" t="s">
        <v>4</v>
      </c>
      <c r="C494" s="901" t="s">
        <v>641</v>
      </c>
      <c r="D494" s="901"/>
      <c r="E494" s="901"/>
      <c r="F494" s="901"/>
      <c r="G494" s="901"/>
      <c r="I494" s="88">
        <v>1</v>
      </c>
      <c r="K494" s="14"/>
      <c r="L494" s="14"/>
    </row>
    <row r="495" spans="1:12" x14ac:dyDescent="0.2">
      <c r="A495" s="85"/>
      <c r="B495" s="15" t="s">
        <v>4</v>
      </c>
      <c r="C495" s="901" t="s">
        <v>642</v>
      </c>
      <c r="D495" s="901"/>
      <c r="E495" s="901"/>
      <c r="F495" s="901"/>
      <c r="G495" s="901"/>
      <c r="I495" s="88">
        <v>1</v>
      </c>
      <c r="K495" s="14"/>
      <c r="L495" s="14"/>
    </row>
    <row r="496" spans="1:12" x14ac:dyDescent="0.2">
      <c r="A496" s="85"/>
      <c r="B496" s="15" t="s">
        <v>4</v>
      </c>
      <c r="C496" s="901" t="s">
        <v>643</v>
      </c>
      <c r="D496" s="901"/>
      <c r="E496" s="901"/>
      <c r="F496" s="901"/>
      <c r="G496" s="901"/>
      <c r="I496" s="88">
        <v>1</v>
      </c>
      <c r="K496" s="14"/>
      <c r="L496" s="14"/>
    </row>
    <row r="497" spans="1:12" x14ac:dyDescent="0.2">
      <c r="A497" s="85"/>
      <c r="B497" s="15" t="s">
        <v>4</v>
      </c>
      <c r="C497" s="901" t="s">
        <v>644</v>
      </c>
      <c r="D497" s="901"/>
      <c r="E497" s="901"/>
      <c r="F497" s="901"/>
      <c r="G497" s="901"/>
      <c r="I497" s="88">
        <v>1</v>
      </c>
      <c r="K497" s="14"/>
      <c r="L497" s="14"/>
    </row>
    <row r="498" spans="1:12" x14ac:dyDescent="0.2">
      <c r="A498" s="85"/>
      <c r="B498" s="15" t="s">
        <v>4</v>
      </c>
      <c r="C498" s="901" t="s">
        <v>645</v>
      </c>
      <c r="D498" s="901"/>
      <c r="E498" s="901"/>
      <c r="F498" s="901"/>
      <c r="G498" s="901"/>
      <c r="I498" s="88">
        <v>1</v>
      </c>
      <c r="K498" s="14"/>
      <c r="L498" s="14"/>
    </row>
    <row r="499" spans="1:12" x14ac:dyDescent="0.2">
      <c r="A499" s="85"/>
      <c r="B499" s="15" t="s">
        <v>4</v>
      </c>
      <c r="C499" s="901" t="s">
        <v>646</v>
      </c>
      <c r="D499" s="901"/>
      <c r="E499" s="901"/>
      <c r="F499" s="901"/>
      <c r="G499" s="901"/>
      <c r="I499" s="88">
        <v>1</v>
      </c>
      <c r="K499" s="14"/>
      <c r="L499" s="14"/>
    </row>
    <row r="500" spans="1:12" x14ac:dyDescent="0.2">
      <c r="A500" s="85"/>
      <c r="B500" s="15" t="s">
        <v>4</v>
      </c>
      <c r="C500" s="901" t="s">
        <v>647</v>
      </c>
      <c r="D500" s="901"/>
      <c r="E500" s="901"/>
      <c r="F500" s="901"/>
      <c r="G500" s="901"/>
      <c r="I500" s="88">
        <v>1</v>
      </c>
      <c r="K500" s="14"/>
      <c r="L500" s="14"/>
    </row>
    <row r="501" spans="1:12" x14ac:dyDescent="0.2">
      <c r="A501" s="85"/>
      <c r="B501" s="15" t="s">
        <v>4</v>
      </c>
      <c r="C501" s="901" t="s">
        <v>648</v>
      </c>
      <c r="D501" s="901"/>
      <c r="E501" s="901"/>
      <c r="F501" s="901"/>
      <c r="G501" s="901"/>
      <c r="I501" s="88">
        <v>1</v>
      </c>
      <c r="K501" s="14"/>
      <c r="L501" s="14"/>
    </row>
    <row r="502" spans="1:12" ht="38.25" x14ac:dyDescent="0.2">
      <c r="A502" s="85"/>
      <c r="C502" s="901" t="s">
        <v>649</v>
      </c>
      <c r="D502" s="901"/>
      <c r="E502" s="901"/>
      <c r="F502" s="901"/>
      <c r="G502" s="901"/>
      <c r="I502" s="88" t="s">
        <v>274</v>
      </c>
      <c r="K502" s="14"/>
      <c r="L502" s="14"/>
    </row>
    <row r="503" spans="1:12" x14ac:dyDescent="0.2">
      <c r="A503" s="85"/>
      <c r="C503" s="901" t="s">
        <v>650</v>
      </c>
      <c r="D503" s="901"/>
      <c r="E503" s="901"/>
      <c r="F503" s="901"/>
      <c r="G503" s="901"/>
      <c r="I503" s="88">
        <v>1</v>
      </c>
      <c r="K503" s="14"/>
      <c r="L503" s="14"/>
    </row>
    <row r="504" spans="1:12" x14ac:dyDescent="0.2">
      <c r="A504" s="85"/>
      <c r="B504" s="15" t="s">
        <v>4</v>
      </c>
      <c r="C504" s="901" t="s">
        <v>651</v>
      </c>
      <c r="D504" s="901"/>
      <c r="E504" s="901"/>
      <c r="F504" s="901"/>
      <c r="G504" s="901"/>
      <c r="I504" s="88">
        <v>1</v>
      </c>
      <c r="K504" s="14"/>
      <c r="L504" s="14"/>
    </row>
    <row r="505" spans="1:12" x14ac:dyDescent="0.2">
      <c r="A505" s="85"/>
      <c r="B505" s="15" t="s">
        <v>4</v>
      </c>
      <c r="C505" s="901" t="s">
        <v>652</v>
      </c>
      <c r="D505" s="901"/>
      <c r="E505" s="901"/>
      <c r="F505" s="901"/>
      <c r="G505" s="901"/>
      <c r="I505" s="88">
        <v>1</v>
      </c>
      <c r="K505" s="14"/>
      <c r="L505" s="14"/>
    </row>
    <row r="506" spans="1:12" x14ac:dyDescent="0.2">
      <c r="A506" s="85"/>
      <c r="B506" s="15" t="s">
        <v>4</v>
      </c>
      <c r="C506" s="901" t="s">
        <v>653</v>
      </c>
      <c r="D506" s="901"/>
      <c r="E506" s="901"/>
      <c r="F506" s="901"/>
      <c r="G506" s="901"/>
      <c r="I506" s="88">
        <v>1</v>
      </c>
      <c r="K506" s="14"/>
      <c r="L506" s="14"/>
    </row>
    <row r="507" spans="1:12" x14ac:dyDescent="0.2">
      <c r="A507" s="85"/>
      <c r="B507" s="15" t="s">
        <v>4</v>
      </c>
      <c r="C507" s="901" t="s">
        <v>654</v>
      </c>
      <c r="D507" s="901"/>
      <c r="E507" s="901"/>
      <c r="F507" s="901"/>
      <c r="G507" s="901"/>
      <c r="I507" s="88">
        <v>1</v>
      </c>
      <c r="K507" s="14"/>
      <c r="L507" s="14"/>
    </row>
    <row r="508" spans="1:12" x14ac:dyDescent="0.2">
      <c r="A508" s="85"/>
      <c r="B508" s="15" t="s">
        <v>4</v>
      </c>
      <c r="C508" s="901" t="s">
        <v>415</v>
      </c>
      <c r="D508" s="901"/>
      <c r="E508" s="901"/>
      <c r="F508" s="901"/>
      <c r="G508" s="901"/>
      <c r="I508" s="88">
        <v>1</v>
      </c>
      <c r="K508" s="14"/>
      <c r="L508" s="14"/>
    </row>
    <row r="509" spans="1:12" x14ac:dyDescent="0.2">
      <c r="A509" s="85"/>
      <c r="B509" s="15" t="s">
        <v>4</v>
      </c>
      <c r="C509" s="901" t="s">
        <v>655</v>
      </c>
      <c r="D509" s="901"/>
      <c r="E509" s="901"/>
      <c r="F509" s="901"/>
      <c r="G509" s="901"/>
      <c r="I509" s="88">
        <v>1</v>
      </c>
      <c r="K509" s="14"/>
      <c r="L509" s="14"/>
    </row>
    <row r="510" spans="1:12" x14ac:dyDescent="0.2">
      <c r="A510" s="85"/>
      <c r="B510" s="15" t="s">
        <v>4</v>
      </c>
      <c r="C510" s="901" t="s">
        <v>656</v>
      </c>
      <c r="D510" s="901"/>
      <c r="E510" s="901"/>
      <c r="F510" s="901"/>
      <c r="G510" s="901"/>
      <c r="I510" s="88">
        <v>1</v>
      </c>
      <c r="K510" s="14"/>
      <c r="L510" s="14"/>
    </row>
    <row r="511" spans="1:12" x14ac:dyDescent="0.2">
      <c r="A511" s="85"/>
      <c r="B511" s="15" t="s">
        <v>4</v>
      </c>
      <c r="C511" s="901" t="s">
        <v>657</v>
      </c>
      <c r="D511" s="901"/>
      <c r="E511" s="901"/>
      <c r="F511" s="901"/>
      <c r="G511" s="901"/>
      <c r="I511" s="88">
        <v>1</v>
      </c>
      <c r="K511" s="14"/>
      <c r="L511" s="14"/>
    </row>
    <row r="512" spans="1:12" ht="25.5" x14ac:dyDescent="0.2">
      <c r="A512" s="85"/>
      <c r="C512" s="901" t="s">
        <v>658</v>
      </c>
      <c r="D512" s="901"/>
      <c r="E512" s="901"/>
      <c r="F512" s="901"/>
      <c r="G512" s="901"/>
      <c r="I512" s="88" t="s">
        <v>279</v>
      </c>
      <c r="K512" s="14"/>
      <c r="L512" s="14"/>
    </row>
    <row r="513" spans="1:12" x14ac:dyDescent="0.2">
      <c r="A513" s="85"/>
      <c r="C513" s="901"/>
      <c r="D513" s="901"/>
      <c r="E513" s="901"/>
      <c r="F513" s="901"/>
      <c r="G513" s="901"/>
      <c r="I513" s="88">
        <v>1</v>
      </c>
      <c r="K513" s="14"/>
      <c r="L513" s="14"/>
    </row>
    <row r="514" spans="1:12" s="28" customFormat="1" x14ac:dyDescent="0.2">
      <c r="A514" s="85"/>
      <c r="B514" s="27"/>
      <c r="C514" s="902" t="s">
        <v>615</v>
      </c>
      <c r="D514" s="902"/>
      <c r="E514" s="902"/>
      <c r="F514" s="902"/>
      <c r="G514" s="902"/>
      <c r="I514" s="90">
        <v>1</v>
      </c>
      <c r="J514" s="87"/>
      <c r="K514" s="87"/>
      <c r="L514" s="87"/>
    </row>
    <row r="515" spans="1:12" s="28" customFormat="1" x14ac:dyDescent="0.2">
      <c r="A515" s="85"/>
      <c r="B515" s="27"/>
      <c r="C515" s="110"/>
      <c r="D515" s="110"/>
      <c r="E515" s="110"/>
      <c r="F515" s="110"/>
      <c r="G515" s="110"/>
      <c r="I515" s="88">
        <v>1</v>
      </c>
      <c r="J515" s="14"/>
      <c r="K515" s="87"/>
      <c r="L515" s="87"/>
    </row>
    <row r="516" spans="1:12" s="28" customFormat="1" x14ac:dyDescent="0.2">
      <c r="A516" s="85"/>
      <c r="B516" s="15"/>
      <c r="C516" s="901" t="s">
        <v>510</v>
      </c>
      <c r="D516" s="901"/>
      <c r="E516" s="901"/>
      <c r="F516" s="901"/>
      <c r="G516" s="901"/>
      <c r="I516" s="88">
        <v>1</v>
      </c>
      <c r="J516" s="87"/>
      <c r="K516" s="87"/>
      <c r="L516" s="87"/>
    </row>
    <row r="517" spans="1:12" ht="38.25" x14ac:dyDescent="0.2">
      <c r="A517" s="85"/>
      <c r="C517" s="901" t="s">
        <v>659</v>
      </c>
      <c r="D517" s="901"/>
      <c r="E517" s="901"/>
      <c r="F517" s="901"/>
      <c r="G517" s="901"/>
      <c r="I517" s="88" t="s">
        <v>274</v>
      </c>
      <c r="K517" s="14"/>
      <c r="L517" s="14"/>
    </row>
    <row r="518" spans="1:12" ht="51" x14ac:dyDescent="0.2">
      <c r="A518" s="85"/>
      <c r="C518" s="901" t="s">
        <v>564</v>
      </c>
      <c r="D518" s="901"/>
      <c r="E518" s="901"/>
      <c r="F518" s="901"/>
      <c r="G518" s="901"/>
      <c r="I518" s="88" t="s">
        <v>272</v>
      </c>
      <c r="K518" s="14"/>
      <c r="L518" s="14"/>
    </row>
    <row r="519" spans="1:12" x14ac:dyDescent="0.2">
      <c r="A519" s="85"/>
      <c r="C519" s="901"/>
      <c r="D519" s="901"/>
      <c r="E519" s="901"/>
      <c r="F519" s="901"/>
      <c r="G519" s="901"/>
      <c r="I519" s="88">
        <v>1</v>
      </c>
      <c r="K519" s="14"/>
      <c r="L519" s="14"/>
    </row>
    <row r="520" spans="1:12" s="28" customFormat="1" x14ac:dyDescent="0.2">
      <c r="A520" s="85"/>
      <c r="B520" s="27"/>
      <c r="C520" s="902" t="s">
        <v>7</v>
      </c>
      <c r="D520" s="902"/>
      <c r="E520" s="902"/>
      <c r="F520" s="902"/>
      <c r="G520" s="902"/>
      <c r="I520" s="90">
        <v>1</v>
      </c>
      <c r="J520" s="87"/>
      <c r="K520" s="87"/>
      <c r="L520" s="87"/>
    </row>
    <row r="521" spans="1:12" s="28" customFormat="1" x14ac:dyDescent="0.2">
      <c r="A521" s="85"/>
      <c r="B521" s="27"/>
      <c r="C521" s="902"/>
      <c r="D521" s="902"/>
      <c r="E521" s="902"/>
      <c r="F521" s="902"/>
      <c r="G521" s="902"/>
      <c r="I521" s="88">
        <v>1</v>
      </c>
      <c r="J521" s="14"/>
      <c r="K521" s="87"/>
      <c r="L521" s="87"/>
    </row>
    <row r="522" spans="1:12" s="28" customFormat="1" x14ac:dyDescent="0.2">
      <c r="A522" s="85"/>
      <c r="B522" s="27"/>
      <c r="C522" s="902" t="s">
        <v>368</v>
      </c>
      <c r="D522" s="902"/>
      <c r="E522" s="902"/>
      <c r="F522" s="902"/>
      <c r="G522" s="902"/>
      <c r="I522" s="90">
        <v>1</v>
      </c>
      <c r="J522" s="87"/>
      <c r="K522" s="87"/>
      <c r="L522" s="87"/>
    </row>
    <row r="523" spans="1:12" s="28" customFormat="1" x14ac:dyDescent="0.2">
      <c r="A523" s="85"/>
      <c r="B523" s="15"/>
      <c r="C523" s="901"/>
      <c r="D523" s="901"/>
      <c r="E523" s="901"/>
      <c r="F523" s="901"/>
      <c r="G523" s="901"/>
      <c r="I523" s="88">
        <v>1</v>
      </c>
      <c r="J523" s="14"/>
      <c r="K523" s="87"/>
      <c r="L523" s="87"/>
    </row>
    <row r="524" spans="1:12" x14ac:dyDescent="0.2">
      <c r="A524" s="85"/>
      <c r="C524" s="901" t="s">
        <v>510</v>
      </c>
      <c r="D524" s="901"/>
      <c r="E524" s="901"/>
      <c r="F524" s="901"/>
      <c r="G524" s="901"/>
      <c r="I524" s="88">
        <v>1</v>
      </c>
      <c r="K524" s="14"/>
      <c r="L524" s="14"/>
    </row>
    <row r="525" spans="1:12" ht="25.5" x14ac:dyDescent="0.2">
      <c r="A525" s="85"/>
      <c r="C525" s="901" t="s">
        <v>710</v>
      </c>
      <c r="D525" s="901"/>
      <c r="E525" s="901"/>
      <c r="F525" s="901"/>
      <c r="G525" s="901"/>
      <c r="I525" s="88" t="s">
        <v>279</v>
      </c>
      <c r="K525" s="14"/>
      <c r="L525" s="14"/>
    </row>
    <row r="526" spans="1:12" x14ac:dyDescent="0.2">
      <c r="A526" s="85"/>
      <c r="B526" s="15" t="s">
        <v>4</v>
      </c>
      <c r="C526" s="901" t="s">
        <v>592</v>
      </c>
      <c r="D526" s="901"/>
      <c r="E526" s="901"/>
      <c r="F526" s="901"/>
      <c r="G526" s="901"/>
      <c r="I526" s="88">
        <v>1</v>
      </c>
      <c r="K526" s="14"/>
      <c r="L526" s="14"/>
    </row>
    <row r="527" spans="1:12" x14ac:dyDescent="0.2">
      <c r="A527" s="85"/>
      <c r="B527" s="15" t="s">
        <v>4</v>
      </c>
      <c r="C527" s="901" t="s">
        <v>593</v>
      </c>
      <c r="D527" s="901"/>
      <c r="E527" s="901"/>
      <c r="F527" s="901"/>
      <c r="G527" s="901"/>
      <c r="I527" s="88">
        <v>1</v>
      </c>
      <c r="K527" s="14"/>
      <c r="L527" s="14"/>
    </row>
    <row r="528" spans="1:12" x14ac:dyDescent="0.2">
      <c r="A528" s="85"/>
      <c r="B528" s="15" t="s">
        <v>4</v>
      </c>
      <c r="C528" s="901" t="s">
        <v>594</v>
      </c>
      <c r="D528" s="901"/>
      <c r="E528" s="901"/>
      <c r="F528" s="901"/>
      <c r="G528" s="901"/>
      <c r="I528" s="88">
        <v>1</v>
      </c>
      <c r="K528" s="14"/>
      <c r="L528" s="14"/>
    </row>
    <row r="529" spans="1:12" x14ac:dyDescent="0.2">
      <c r="A529" s="85"/>
      <c r="B529" s="15" t="s">
        <v>4</v>
      </c>
      <c r="C529" s="901" t="s">
        <v>595</v>
      </c>
      <c r="D529" s="901"/>
      <c r="E529" s="901"/>
      <c r="F529" s="901"/>
      <c r="G529" s="901"/>
      <c r="I529" s="88">
        <v>1</v>
      </c>
      <c r="K529" s="14"/>
      <c r="L529" s="14"/>
    </row>
    <row r="530" spans="1:12" x14ac:dyDescent="0.2">
      <c r="A530" s="85"/>
      <c r="B530" s="15" t="s">
        <v>4</v>
      </c>
      <c r="C530" s="901" t="s">
        <v>596</v>
      </c>
      <c r="D530" s="901"/>
      <c r="E530" s="901"/>
      <c r="F530" s="901"/>
      <c r="G530" s="901"/>
      <c r="I530" s="88">
        <v>1</v>
      </c>
      <c r="K530" s="14"/>
      <c r="L530" s="14"/>
    </row>
    <row r="531" spans="1:12" x14ac:dyDescent="0.2">
      <c r="A531" s="85"/>
      <c r="B531" s="15" t="s">
        <v>4</v>
      </c>
      <c r="C531" s="901" t="s">
        <v>597</v>
      </c>
      <c r="D531" s="901"/>
      <c r="E531" s="901"/>
      <c r="F531" s="901"/>
      <c r="G531" s="901"/>
      <c r="I531" s="88">
        <v>1</v>
      </c>
      <c r="K531" s="14"/>
      <c r="L531" s="14"/>
    </row>
    <row r="532" spans="1:12" ht="63.75" x14ac:dyDescent="0.2">
      <c r="A532" s="85"/>
      <c r="C532" s="901" t="s">
        <v>716</v>
      </c>
      <c r="D532" s="901"/>
      <c r="E532" s="901"/>
      <c r="F532" s="901"/>
      <c r="G532" s="901"/>
      <c r="I532" s="88" t="s">
        <v>283</v>
      </c>
      <c r="K532" s="14"/>
      <c r="L532" s="14"/>
    </row>
    <row r="533" spans="1:12" x14ac:dyDescent="0.2">
      <c r="A533" s="85"/>
      <c r="C533" s="901" t="s">
        <v>480</v>
      </c>
      <c r="D533" s="901"/>
      <c r="E533" s="901"/>
      <c r="F533" s="901"/>
      <c r="G533" s="901"/>
      <c r="I533" s="88">
        <v>1</v>
      </c>
      <c r="K533" s="14"/>
      <c r="L533" s="14"/>
    </row>
    <row r="534" spans="1:12" x14ac:dyDescent="0.2">
      <c r="A534" s="85"/>
      <c r="B534" s="15" t="s">
        <v>4</v>
      </c>
      <c r="C534" s="901" t="s">
        <v>598</v>
      </c>
      <c r="D534" s="901"/>
      <c r="E534" s="901"/>
      <c r="F534" s="901"/>
      <c r="G534" s="901"/>
      <c r="I534" s="88">
        <v>1</v>
      </c>
      <c r="K534" s="14"/>
      <c r="L534" s="14"/>
    </row>
    <row r="535" spans="1:12" x14ac:dyDescent="0.2">
      <c r="A535" s="85"/>
      <c r="B535" s="15" t="s">
        <v>4</v>
      </c>
      <c r="C535" s="901" t="s">
        <v>599</v>
      </c>
      <c r="D535" s="901"/>
      <c r="E535" s="901"/>
      <c r="F535" s="901"/>
      <c r="G535" s="901"/>
      <c r="I535" s="88">
        <v>1</v>
      </c>
      <c r="K535" s="14"/>
      <c r="L535" s="14"/>
    </row>
    <row r="536" spans="1:12" x14ac:dyDescent="0.2">
      <c r="A536" s="85"/>
      <c r="B536" s="15" t="s">
        <v>4</v>
      </c>
      <c r="C536" s="901" t="s">
        <v>600</v>
      </c>
      <c r="D536" s="901"/>
      <c r="E536" s="901"/>
      <c r="F536" s="901"/>
      <c r="G536" s="901"/>
      <c r="I536" s="88">
        <v>1</v>
      </c>
      <c r="K536" s="14"/>
      <c r="L536" s="14"/>
    </row>
    <row r="537" spans="1:12" x14ac:dyDescent="0.2">
      <c r="A537" s="85"/>
      <c r="B537" s="15" t="s">
        <v>4</v>
      </c>
      <c r="C537" s="901" t="s">
        <v>601</v>
      </c>
      <c r="D537" s="901"/>
      <c r="E537" s="901"/>
      <c r="F537" s="901"/>
      <c r="G537" s="901"/>
      <c r="I537" s="88">
        <v>1</v>
      </c>
      <c r="K537" s="14"/>
      <c r="L537" s="14"/>
    </row>
    <row r="538" spans="1:12" x14ac:dyDescent="0.2">
      <c r="A538" s="85"/>
      <c r="B538" s="15" t="s">
        <v>4</v>
      </c>
      <c r="C538" s="901" t="s">
        <v>602</v>
      </c>
      <c r="D538" s="901"/>
      <c r="E538" s="901"/>
      <c r="F538" s="901"/>
      <c r="G538" s="901"/>
      <c r="I538" s="88">
        <v>1</v>
      </c>
      <c r="K538" s="14"/>
      <c r="L538" s="14"/>
    </row>
    <row r="539" spans="1:12" x14ac:dyDescent="0.2">
      <c r="A539" s="85"/>
      <c r="B539" s="15" t="s">
        <v>4</v>
      </c>
      <c r="C539" s="901" t="s">
        <v>603</v>
      </c>
      <c r="D539" s="901"/>
      <c r="E539" s="901"/>
      <c r="F539" s="901"/>
      <c r="G539" s="901"/>
      <c r="I539" s="88">
        <v>1</v>
      </c>
      <c r="K539" s="14"/>
      <c r="L539" s="14"/>
    </row>
    <row r="540" spans="1:12" x14ac:dyDescent="0.2">
      <c r="A540" s="85"/>
      <c r="B540" s="15" t="s">
        <v>4</v>
      </c>
      <c r="C540" s="901" t="s">
        <v>691</v>
      </c>
      <c r="D540" s="901"/>
      <c r="E540" s="901"/>
      <c r="F540" s="901"/>
      <c r="G540" s="901"/>
      <c r="I540" s="88">
        <v>1</v>
      </c>
      <c r="K540" s="14"/>
      <c r="L540" s="14"/>
    </row>
    <row r="541" spans="1:12" x14ac:dyDescent="0.2">
      <c r="A541" s="85"/>
      <c r="B541" s="15" t="s">
        <v>4</v>
      </c>
      <c r="C541" s="901" t="s">
        <v>604</v>
      </c>
      <c r="D541" s="901"/>
      <c r="E541" s="901"/>
      <c r="F541" s="901"/>
      <c r="G541" s="901"/>
      <c r="I541" s="88">
        <v>1</v>
      </c>
      <c r="K541" s="14"/>
      <c r="L541" s="14"/>
    </row>
    <row r="542" spans="1:12" x14ac:dyDescent="0.2">
      <c r="A542" s="85"/>
      <c r="B542" s="15" t="s">
        <v>4</v>
      </c>
      <c r="C542" s="901" t="s">
        <v>605</v>
      </c>
      <c r="D542" s="901"/>
      <c r="E542" s="901"/>
      <c r="F542" s="901"/>
      <c r="G542" s="901"/>
      <c r="I542" s="88">
        <v>1</v>
      </c>
      <c r="K542" s="14"/>
      <c r="L542" s="14"/>
    </row>
    <row r="543" spans="1:12" x14ac:dyDescent="0.2">
      <c r="A543" s="85"/>
      <c r="C543" s="901" t="s">
        <v>606</v>
      </c>
      <c r="D543" s="901"/>
      <c r="E543" s="901"/>
      <c r="F543" s="901"/>
      <c r="G543" s="901"/>
      <c r="I543" s="88">
        <v>1</v>
      </c>
      <c r="K543" s="14"/>
      <c r="L543" s="14"/>
    </row>
    <row r="544" spans="1:12" x14ac:dyDescent="0.2">
      <c r="A544" s="85"/>
      <c r="C544" s="901" t="s">
        <v>660</v>
      </c>
      <c r="D544" s="901"/>
      <c r="E544" s="901"/>
      <c r="F544" s="901"/>
      <c r="G544" s="901"/>
      <c r="I544" s="88">
        <v>1</v>
      </c>
      <c r="K544" s="14"/>
      <c r="L544" s="14"/>
    </row>
    <row r="545" spans="1:12" x14ac:dyDescent="0.2">
      <c r="I545" s="88">
        <v>1</v>
      </c>
      <c r="K545" s="14"/>
      <c r="L545" s="14"/>
    </row>
    <row r="546" spans="1:12" s="23" customFormat="1" ht="18" x14ac:dyDescent="0.25">
      <c r="A546" s="94"/>
      <c r="B546" s="21"/>
      <c r="C546" s="904" t="s">
        <v>661</v>
      </c>
      <c r="D546" s="904"/>
      <c r="E546" s="904"/>
      <c r="F546" s="904"/>
      <c r="G546" s="904"/>
      <c r="I546" s="95">
        <v>1</v>
      </c>
      <c r="J546" s="64"/>
      <c r="K546" s="64"/>
      <c r="L546" s="64"/>
    </row>
    <row r="547" spans="1:12" x14ac:dyDescent="0.2">
      <c r="A547" s="85"/>
      <c r="C547" s="109"/>
      <c r="D547" s="109"/>
      <c r="E547" s="109"/>
      <c r="F547" s="109"/>
      <c r="G547" s="109"/>
      <c r="I547" s="88">
        <v>1</v>
      </c>
      <c r="K547" s="14"/>
      <c r="L547" s="14"/>
    </row>
    <row r="548" spans="1:12" s="28" customFormat="1" x14ac:dyDescent="0.2">
      <c r="A548" s="85"/>
      <c r="B548" s="27"/>
      <c r="C548" s="902" t="s">
        <v>368</v>
      </c>
      <c r="D548" s="902"/>
      <c r="E548" s="902"/>
      <c r="F548" s="902"/>
      <c r="G548" s="902"/>
      <c r="I548" s="90">
        <v>1</v>
      </c>
      <c r="J548" s="87"/>
      <c r="K548" s="87"/>
      <c r="L548" s="87"/>
    </row>
    <row r="549" spans="1:12" s="28" customFormat="1" x14ac:dyDescent="0.2">
      <c r="A549" s="85"/>
      <c r="B549" s="15"/>
      <c r="C549" s="901"/>
      <c r="D549" s="901"/>
      <c r="E549" s="901"/>
      <c r="F549" s="901"/>
      <c r="G549" s="901"/>
      <c r="I549" s="88">
        <v>1</v>
      </c>
      <c r="J549" s="14"/>
      <c r="K549" s="87"/>
      <c r="L549" s="87"/>
    </row>
    <row r="550" spans="1:12" ht="51" x14ac:dyDescent="0.2">
      <c r="A550" s="85"/>
      <c r="C550" s="901" t="s">
        <v>717</v>
      </c>
      <c r="D550" s="901"/>
      <c r="E550" s="901"/>
      <c r="F550" s="901"/>
      <c r="G550" s="901"/>
      <c r="I550" s="88" t="s">
        <v>272</v>
      </c>
      <c r="K550" s="14"/>
      <c r="L550" s="14"/>
    </row>
    <row r="551" spans="1:12" x14ac:dyDescent="0.2">
      <c r="A551" s="85"/>
      <c r="B551" s="15" t="s">
        <v>430</v>
      </c>
      <c r="C551" s="901" t="s">
        <v>662</v>
      </c>
      <c r="D551" s="901"/>
      <c r="E551" s="901"/>
      <c r="F551" s="901"/>
      <c r="G551" s="901"/>
      <c r="I551" s="88">
        <v>1</v>
      </c>
      <c r="K551" s="14"/>
      <c r="L551" s="14"/>
    </row>
    <row r="552" spans="1:12" x14ac:dyDescent="0.2">
      <c r="A552" s="85"/>
      <c r="B552" s="15" t="s">
        <v>4</v>
      </c>
      <c r="C552" s="901" t="s">
        <v>663</v>
      </c>
      <c r="D552" s="901"/>
      <c r="E552" s="901"/>
      <c r="F552" s="901"/>
      <c r="G552" s="901"/>
      <c r="I552" s="88">
        <v>1</v>
      </c>
      <c r="K552" s="14"/>
      <c r="L552" s="14"/>
    </row>
    <row r="553" spans="1:12" x14ac:dyDescent="0.2">
      <c r="A553" s="85"/>
      <c r="B553" s="15" t="s">
        <v>4</v>
      </c>
      <c r="C553" s="901" t="s">
        <v>664</v>
      </c>
      <c r="D553" s="901"/>
      <c r="E553" s="901"/>
      <c r="F553" s="901"/>
      <c r="G553" s="901"/>
      <c r="I553" s="88">
        <v>1</v>
      </c>
      <c r="K553" s="14"/>
      <c r="L553" s="14"/>
    </row>
    <row r="554" spans="1:12" x14ac:dyDescent="0.2">
      <c r="A554" s="85"/>
      <c r="B554" s="15" t="s">
        <v>4</v>
      </c>
      <c r="C554" s="901" t="s">
        <v>665</v>
      </c>
      <c r="D554" s="901"/>
      <c r="E554" s="901"/>
      <c r="F554" s="901"/>
      <c r="G554" s="901"/>
      <c r="I554" s="88">
        <v>1</v>
      </c>
      <c r="K554" s="14"/>
      <c r="L554" s="14"/>
    </row>
    <row r="555" spans="1:12" x14ac:dyDescent="0.2">
      <c r="A555" s="85"/>
      <c r="B555" s="15" t="s">
        <v>432</v>
      </c>
      <c r="C555" s="901" t="s">
        <v>666</v>
      </c>
      <c r="D555" s="901"/>
      <c r="E555" s="901"/>
      <c r="F555" s="901"/>
      <c r="G555" s="901"/>
      <c r="I555" s="88">
        <v>1</v>
      </c>
      <c r="K555" s="14"/>
      <c r="L555" s="14"/>
    </row>
    <row r="556" spans="1:12" x14ac:dyDescent="0.2">
      <c r="A556" s="85"/>
      <c r="B556" s="15" t="s">
        <v>4</v>
      </c>
      <c r="C556" s="901" t="s">
        <v>667</v>
      </c>
      <c r="D556" s="901"/>
      <c r="E556" s="901"/>
      <c r="F556" s="901"/>
      <c r="G556" s="901"/>
      <c r="I556" s="88">
        <v>1</v>
      </c>
      <c r="K556" s="14"/>
      <c r="L556" s="14"/>
    </row>
    <row r="557" spans="1:12" x14ac:dyDescent="0.2">
      <c r="A557" s="85"/>
      <c r="B557" s="15" t="s">
        <v>4</v>
      </c>
      <c r="C557" s="901" t="s">
        <v>668</v>
      </c>
      <c r="D557" s="901"/>
      <c r="E557" s="901"/>
      <c r="F557" s="901"/>
      <c r="G557" s="901"/>
      <c r="I557" s="88">
        <v>1</v>
      </c>
      <c r="K557" s="14"/>
      <c r="L557" s="14"/>
    </row>
    <row r="558" spans="1:12" x14ac:dyDescent="0.2">
      <c r="A558" s="85"/>
      <c r="B558" s="15" t="s">
        <v>4</v>
      </c>
      <c r="C558" s="901" t="s">
        <v>669</v>
      </c>
      <c r="D558" s="901"/>
      <c r="E558" s="901"/>
      <c r="F558" s="901"/>
      <c r="G558" s="901"/>
      <c r="I558" s="88">
        <v>1</v>
      </c>
      <c r="K558" s="14"/>
      <c r="L558" s="14"/>
    </row>
    <row r="559" spans="1:12" x14ac:dyDescent="0.2">
      <c r="A559" s="85"/>
      <c r="B559" s="15" t="s">
        <v>441</v>
      </c>
      <c r="C559" s="901" t="s">
        <v>670</v>
      </c>
      <c r="D559" s="901"/>
      <c r="E559" s="901"/>
      <c r="F559" s="901"/>
      <c r="G559" s="901"/>
      <c r="I559" s="88">
        <v>1</v>
      </c>
      <c r="K559" s="14"/>
      <c r="L559" s="14"/>
    </row>
    <row r="560" spans="1:12" x14ac:dyDescent="0.2">
      <c r="A560" s="85"/>
      <c r="B560" s="15" t="s">
        <v>4</v>
      </c>
      <c r="C560" s="901" t="s">
        <v>667</v>
      </c>
      <c r="D560" s="901"/>
      <c r="E560" s="901"/>
      <c r="F560" s="901"/>
      <c r="G560" s="901"/>
      <c r="I560" s="88">
        <v>1</v>
      </c>
      <c r="K560" s="14"/>
      <c r="L560" s="14"/>
    </row>
    <row r="561" spans="1:12" x14ac:dyDescent="0.2">
      <c r="A561" s="85"/>
      <c r="B561" s="15" t="s">
        <v>4</v>
      </c>
      <c r="C561" s="901" t="s">
        <v>671</v>
      </c>
      <c r="D561" s="901"/>
      <c r="E561" s="901"/>
      <c r="F561" s="901"/>
      <c r="G561" s="901"/>
      <c r="I561" s="88">
        <v>1</v>
      </c>
      <c r="K561" s="14"/>
      <c r="L561" s="14"/>
    </row>
    <row r="562" spans="1:12" x14ac:dyDescent="0.2">
      <c r="A562" s="85"/>
      <c r="B562" s="15" t="s">
        <v>4</v>
      </c>
      <c r="C562" s="901" t="s">
        <v>672</v>
      </c>
      <c r="D562" s="901"/>
      <c r="E562" s="901"/>
      <c r="F562" s="901"/>
      <c r="G562" s="901"/>
      <c r="I562" s="88">
        <v>1</v>
      </c>
      <c r="K562" s="14"/>
      <c r="L562" s="14"/>
    </row>
    <row r="563" spans="1:12" x14ac:dyDescent="0.2">
      <c r="A563" s="85"/>
      <c r="B563" s="15" t="s">
        <v>447</v>
      </c>
      <c r="C563" s="901" t="s">
        <v>673</v>
      </c>
      <c r="D563" s="901"/>
      <c r="E563" s="901"/>
      <c r="F563" s="901"/>
      <c r="G563" s="901"/>
      <c r="I563" s="88">
        <v>1</v>
      </c>
      <c r="K563" s="14"/>
      <c r="L563" s="14"/>
    </row>
    <row r="564" spans="1:12" x14ac:dyDescent="0.2">
      <c r="A564" s="85"/>
      <c r="B564" s="15" t="s">
        <v>4</v>
      </c>
      <c r="C564" s="901" t="s">
        <v>667</v>
      </c>
      <c r="D564" s="901"/>
      <c r="E564" s="901"/>
      <c r="F564" s="901"/>
      <c r="G564" s="901"/>
      <c r="I564" s="88">
        <v>1</v>
      </c>
      <c r="K564" s="14"/>
      <c r="L564" s="14"/>
    </row>
    <row r="565" spans="1:12" x14ac:dyDescent="0.2">
      <c r="A565" s="85"/>
      <c r="B565" s="15" t="s">
        <v>4</v>
      </c>
      <c r="C565" s="901" t="s">
        <v>672</v>
      </c>
      <c r="D565" s="901"/>
      <c r="E565" s="901"/>
      <c r="F565" s="901"/>
      <c r="G565" s="901"/>
      <c r="I565" s="88">
        <v>1</v>
      </c>
      <c r="K565" s="14"/>
      <c r="L565" s="14"/>
    </row>
    <row r="566" spans="1:12" x14ac:dyDescent="0.2">
      <c r="A566" s="85"/>
      <c r="B566" s="15" t="s">
        <v>4</v>
      </c>
      <c r="C566" s="901" t="s">
        <v>674</v>
      </c>
      <c r="D566" s="901"/>
      <c r="E566" s="901"/>
      <c r="F566" s="901"/>
      <c r="G566" s="901"/>
      <c r="I566" s="88">
        <v>1</v>
      </c>
      <c r="K566" s="14"/>
      <c r="L566" s="14"/>
    </row>
    <row r="567" spans="1:12" x14ac:dyDescent="0.2">
      <c r="A567" s="85"/>
      <c r="B567" s="15" t="s">
        <v>4</v>
      </c>
      <c r="C567" s="901" t="s">
        <v>675</v>
      </c>
      <c r="D567" s="901"/>
      <c r="E567" s="901"/>
      <c r="F567" s="901"/>
      <c r="G567" s="901"/>
      <c r="I567" s="88">
        <v>1</v>
      </c>
      <c r="K567" s="14"/>
      <c r="L567" s="14"/>
    </row>
    <row r="568" spans="1:12" x14ac:dyDescent="0.2">
      <c r="A568" s="85"/>
      <c r="B568" s="15" t="s">
        <v>4</v>
      </c>
      <c r="C568" s="901" t="s">
        <v>676</v>
      </c>
      <c r="D568" s="901"/>
      <c r="E568" s="901"/>
      <c r="F568" s="901"/>
      <c r="G568" s="901"/>
      <c r="I568" s="88">
        <v>1</v>
      </c>
      <c r="K568" s="14"/>
      <c r="L568" s="14"/>
    </row>
    <row r="569" spans="1:12" ht="38.25" x14ac:dyDescent="0.2">
      <c r="A569" s="85"/>
      <c r="C569" s="901" t="s">
        <v>677</v>
      </c>
      <c r="D569" s="901"/>
      <c r="E569" s="901"/>
      <c r="F569" s="901"/>
      <c r="G569" s="901"/>
      <c r="I569" s="88" t="s">
        <v>274</v>
      </c>
      <c r="K569" s="14"/>
      <c r="L569" s="14"/>
    </row>
    <row r="570" spans="1:12" x14ac:dyDescent="0.2">
      <c r="A570" s="85"/>
      <c r="B570" s="15" t="s">
        <v>4</v>
      </c>
      <c r="C570" s="901" t="s">
        <v>672</v>
      </c>
      <c r="D570" s="901"/>
      <c r="E570" s="901"/>
      <c r="F570" s="901"/>
      <c r="G570" s="901"/>
      <c r="I570" s="88">
        <v>1</v>
      </c>
    </row>
    <row r="571" spans="1:12" x14ac:dyDescent="0.2">
      <c r="A571" s="85"/>
      <c r="B571" s="15" t="s">
        <v>447</v>
      </c>
      <c r="C571" s="901" t="s">
        <v>673</v>
      </c>
      <c r="D571" s="901"/>
      <c r="E571" s="901"/>
      <c r="F571" s="901"/>
      <c r="G571" s="901"/>
      <c r="I571" s="88">
        <v>1</v>
      </c>
    </row>
    <row r="572" spans="1:12" x14ac:dyDescent="0.2">
      <c r="A572" s="85"/>
      <c r="B572" s="15" t="s">
        <v>4</v>
      </c>
      <c r="C572" s="901" t="s">
        <v>667</v>
      </c>
      <c r="D572" s="901"/>
      <c r="E572" s="901"/>
      <c r="F572" s="901"/>
      <c r="G572" s="901"/>
      <c r="I572" s="88">
        <v>1</v>
      </c>
    </row>
    <row r="573" spans="1:12" x14ac:dyDescent="0.2">
      <c r="A573" s="85"/>
      <c r="B573" s="15" t="s">
        <v>4</v>
      </c>
      <c r="C573" s="901" t="s">
        <v>672</v>
      </c>
      <c r="D573" s="901"/>
      <c r="E573" s="901"/>
      <c r="F573" s="901"/>
      <c r="G573" s="901"/>
      <c r="I573" s="88">
        <v>1</v>
      </c>
    </row>
    <row r="574" spans="1:12" x14ac:dyDescent="0.2">
      <c r="A574" s="85"/>
      <c r="B574" s="15" t="s">
        <v>4</v>
      </c>
      <c r="C574" s="901" t="s">
        <v>674</v>
      </c>
      <c r="D574" s="901"/>
      <c r="E574" s="901"/>
      <c r="F574" s="901"/>
      <c r="G574" s="901"/>
      <c r="I574" s="88">
        <v>1</v>
      </c>
    </row>
    <row r="575" spans="1:12" x14ac:dyDescent="0.2">
      <c r="A575" s="85"/>
      <c r="B575" s="15" t="s">
        <v>4</v>
      </c>
      <c r="C575" s="901" t="s">
        <v>675</v>
      </c>
      <c r="D575" s="901"/>
      <c r="E575" s="901"/>
      <c r="F575" s="901"/>
      <c r="G575" s="901"/>
      <c r="I575" s="88">
        <v>1</v>
      </c>
    </row>
    <row r="576" spans="1:12" x14ac:dyDescent="0.2">
      <c r="A576" s="85"/>
      <c r="B576" s="15" t="s">
        <v>4</v>
      </c>
      <c r="C576" s="901" t="s">
        <v>676</v>
      </c>
      <c r="D576" s="901"/>
      <c r="E576" s="901"/>
      <c r="F576" s="901"/>
      <c r="G576" s="901"/>
      <c r="I576" s="88">
        <v>1</v>
      </c>
    </row>
    <row r="577" spans="1:9" ht="38.25" x14ac:dyDescent="0.2">
      <c r="A577" s="85"/>
      <c r="C577" s="901" t="s">
        <v>677</v>
      </c>
      <c r="D577" s="901"/>
      <c r="E577" s="901"/>
      <c r="F577" s="901"/>
      <c r="G577" s="901"/>
      <c r="I577" s="88" t="s">
        <v>274</v>
      </c>
    </row>
  </sheetData>
  <sheetProtection algorithmName="SHA-512" hashValue="FHSIjiFEQqeKbonArpR+/wJwS/u59am8Ybn1UPtshurtO7iN7x5+fdaiJz9v49KY4eEe6vvO4Urzw+va6WrReA==" saltValue="BiGBPxAQrABM/7qLHUkm3g==" spinCount="100000" sheet="1" objects="1" scenarios="1" formatCells="0" formatColumns="0" formatRows="0"/>
  <mergeCells count="529">
    <mergeCell ref="C577:G577"/>
    <mergeCell ref="C571:G571"/>
    <mergeCell ref="C572:G572"/>
    <mergeCell ref="C573:G573"/>
    <mergeCell ref="C574:G574"/>
    <mergeCell ref="C575:G575"/>
    <mergeCell ref="C576:G576"/>
    <mergeCell ref="C565:G565"/>
    <mergeCell ref="C566:G566"/>
    <mergeCell ref="C567:G567"/>
    <mergeCell ref="C568:G568"/>
    <mergeCell ref="C569:G569"/>
    <mergeCell ref="C570:G570"/>
    <mergeCell ref="C559:G559"/>
    <mergeCell ref="C560:G560"/>
    <mergeCell ref="C561:G561"/>
    <mergeCell ref="C562:G562"/>
    <mergeCell ref="C563:G563"/>
    <mergeCell ref="C564:G564"/>
    <mergeCell ref="C553:G553"/>
    <mergeCell ref="C554:G554"/>
    <mergeCell ref="C555:G555"/>
    <mergeCell ref="C556:G556"/>
    <mergeCell ref="C557:G557"/>
    <mergeCell ref="C558:G558"/>
    <mergeCell ref="C546:G546"/>
    <mergeCell ref="C548:G548"/>
    <mergeCell ref="C549:G549"/>
    <mergeCell ref="C550:G550"/>
    <mergeCell ref="C551:G551"/>
    <mergeCell ref="C552:G552"/>
    <mergeCell ref="C539:G539"/>
    <mergeCell ref="C540:G540"/>
    <mergeCell ref="C541:G541"/>
    <mergeCell ref="C542:G542"/>
    <mergeCell ref="C543:G543"/>
    <mergeCell ref="C544:G544"/>
    <mergeCell ref="C533:G533"/>
    <mergeCell ref="C534:G534"/>
    <mergeCell ref="C535:G535"/>
    <mergeCell ref="C536:G536"/>
    <mergeCell ref="C537:G537"/>
    <mergeCell ref="C538:G538"/>
    <mergeCell ref="C527:G527"/>
    <mergeCell ref="C528:G528"/>
    <mergeCell ref="C529:G529"/>
    <mergeCell ref="C530:G530"/>
    <mergeCell ref="C531:G531"/>
    <mergeCell ref="C532:G532"/>
    <mergeCell ref="C521:G521"/>
    <mergeCell ref="C522:G522"/>
    <mergeCell ref="C523:G523"/>
    <mergeCell ref="C524:G524"/>
    <mergeCell ref="C525:G525"/>
    <mergeCell ref="C526:G526"/>
    <mergeCell ref="C514:G514"/>
    <mergeCell ref="C516:G516"/>
    <mergeCell ref="C517:G517"/>
    <mergeCell ref="C518:G518"/>
    <mergeCell ref="C519:G519"/>
    <mergeCell ref="C520:G520"/>
    <mergeCell ref="C508:G508"/>
    <mergeCell ref="C509:G509"/>
    <mergeCell ref="C510:G510"/>
    <mergeCell ref="C511:G511"/>
    <mergeCell ref="C512:G512"/>
    <mergeCell ref="C513:G513"/>
    <mergeCell ref="C502:G502"/>
    <mergeCell ref="C503:G503"/>
    <mergeCell ref="C504:G504"/>
    <mergeCell ref="C505:G505"/>
    <mergeCell ref="C506:G506"/>
    <mergeCell ref="C507:G507"/>
    <mergeCell ref="C496:G496"/>
    <mergeCell ref="C497:G497"/>
    <mergeCell ref="C498:G498"/>
    <mergeCell ref="C499:G499"/>
    <mergeCell ref="C500:G500"/>
    <mergeCell ref="C501:G501"/>
    <mergeCell ref="C490:G490"/>
    <mergeCell ref="C491:G491"/>
    <mergeCell ref="C492:G492"/>
    <mergeCell ref="C493:G493"/>
    <mergeCell ref="C494:G494"/>
    <mergeCell ref="C495:G495"/>
    <mergeCell ref="C484:G484"/>
    <mergeCell ref="C485:G485"/>
    <mergeCell ref="C486:G486"/>
    <mergeCell ref="C487:G487"/>
    <mergeCell ref="C488:G488"/>
    <mergeCell ref="C489:G489"/>
    <mergeCell ref="C478:G478"/>
    <mergeCell ref="C479:G479"/>
    <mergeCell ref="C480:G480"/>
    <mergeCell ref="C481:G481"/>
    <mergeCell ref="C482:G482"/>
    <mergeCell ref="C483:G483"/>
    <mergeCell ref="C472:G472"/>
    <mergeCell ref="C473:G473"/>
    <mergeCell ref="C474:G474"/>
    <mergeCell ref="C475:G475"/>
    <mergeCell ref="C476:G476"/>
    <mergeCell ref="C477:G477"/>
    <mergeCell ref="C466:G466"/>
    <mergeCell ref="C467:G467"/>
    <mergeCell ref="C468:G468"/>
    <mergeCell ref="C469:G469"/>
    <mergeCell ref="C470:G470"/>
    <mergeCell ref="C471:G471"/>
    <mergeCell ref="C460:G460"/>
    <mergeCell ref="C461:G461"/>
    <mergeCell ref="C462:G462"/>
    <mergeCell ref="C463:G463"/>
    <mergeCell ref="C464:G464"/>
    <mergeCell ref="C465:G465"/>
    <mergeCell ref="C453:G453"/>
    <mergeCell ref="C454:G454"/>
    <mergeCell ref="C455:G455"/>
    <mergeCell ref="C456:G456"/>
    <mergeCell ref="C457:G457"/>
    <mergeCell ref="C459:G459"/>
    <mergeCell ref="C447:G447"/>
    <mergeCell ref="C448:G448"/>
    <mergeCell ref="C449:G449"/>
    <mergeCell ref="C450:G450"/>
    <mergeCell ref="C451:G451"/>
    <mergeCell ref="C452:G452"/>
    <mergeCell ref="C441:G441"/>
    <mergeCell ref="C442:G442"/>
    <mergeCell ref="C443:G443"/>
    <mergeCell ref="C444:G444"/>
    <mergeCell ref="C445:G445"/>
    <mergeCell ref="C446:G446"/>
    <mergeCell ref="C435:G435"/>
    <mergeCell ref="C436:G436"/>
    <mergeCell ref="C437:G437"/>
    <mergeCell ref="C438:G438"/>
    <mergeCell ref="C439:G439"/>
    <mergeCell ref="C440:G440"/>
    <mergeCell ref="C429:G429"/>
    <mergeCell ref="C430:G430"/>
    <mergeCell ref="C431:G431"/>
    <mergeCell ref="C432:G432"/>
    <mergeCell ref="C433:G433"/>
    <mergeCell ref="C434:G434"/>
    <mergeCell ref="C423:G423"/>
    <mergeCell ref="C424:G424"/>
    <mergeCell ref="C425:G425"/>
    <mergeCell ref="C426:G426"/>
    <mergeCell ref="C427:G427"/>
    <mergeCell ref="C428:G428"/>
    <mergeCell ref="C416:G416"/>
    <mergeCell ref="C417:G417"/>
    <mergeCell ref="C418:G418"/>
    <mergeCell ref="C419:G419"/>
    <mergeCell ref="C421:G421"/>
    <mergeCell ref="C422:G422"/>
    <mergeCell ref="C410:G410"/>
    <mergeCell ref="C411:G411"/>
    <mergeCell ref="C412:G412"/>
    <mergeCell ref="C413:G413"/>
    <mergeCell ref="C414:G414"/>
    <mergeCell ref="C415:G415"/>
    <mergeCell ref="C404:G404"/>
    <mergeCell ref="C405:G405"/>
    <mergeCell ref="C406:G406"/>
    <mergeCell ref="C407:G407"/>
    <mergeCell ref="C408:G408"/>
    <mergeCell ref="C409:G409"/>
    <mergeCell ref="C396:G396"/>
    <mergeCell ref="C397:G397"/>
    <mergeCell ref="C399:G399"/>
    <mergeCell ref="C400:G400"/>
    <mergeCell ref="C401:G401"/>
    <mergeCell ref="C403:G403"/>
    <mergeCell ref="C390:G390"/>
    <mergeCell ref="C391:G391"/>
    <mergeCell ref="C392:G392"/>
    <mergeCell ref="C393:G393"/>
    <mergeCell ref="C394:G394"/>
    <mergeCell ref="C395:G395"/>
    <mergeCell ref="C384:G384"/>
    <mergeCell ref="C385:G385"/>
    <mergeCell ref="C386:G386"/>
    <mergeCell ref="C387:G387"/>
    <mergeCell ref="C388:G388"/>
    <mergeCell ref="C389:G389"/>
    <mergeCell ref="C378:G378"/>
    <mergeCell ref="C379:G379"/>
    <mergeCell ref="C380:G380"/>
    <mergeCell ref="C381:G381"/>
    <mergeCell ref="C382:G382"/>
    <mergeCell ref="C383:G383"/>
    <mergeCell ref="C372:G372"/>
    <mergeCell ref="C373:G373"/>
    <mergeCell ref="C374:G374"/>
    <mergeCell ref="C375:G375"/>
    <mergeCell ref="C376:G376"/>
    <mergeCell ref="C377:G377"/>
    <mergeCell ref="C366:G366"/>
    <mergeCell ref="C367:G367"/>
    <mergeCell ref="C368:G368"/>
    <mergeCell ref="C369:G369"/>
    <mergeCell ref="C370:G370"/>
    <mergeCell ref="C371:G371"/>
    <mergeCell ref="C360:G360"/>
    <mergeCell ref="C361:G361"/>
    <mergeCell ref="C362:G362"/>
    <mergeCell ref="C363:G363"/>
    <mergeCell ref="C364:G364"/>
    <mergeCell ref="C365:G365"/>
    <mergeCell ref="C354:G354"/>
    <mergeCell ref="C355:G355"/>
    <mergeCell ref="C356:G356"/>
    <mergeCell ref="C357:G357"/>
    <mergeCell ref="C358:G358"/>
    <mergeCell ref="C359:G359"/>
    <mergeCell ref="C348:G348"/>
    <mergeCell ref="C349:G349"/>
    <mergeCell ref="C350:G350"/>
    <mergeCell ref="C351:G351"/>
    <mergeCell ref="C352:G352"/>
    <mergeCell ref="C353:G353"/>
    <mergeCell ref="C342:G342"/>
    <mergeCell ref="C343:G343"/>
    <mergeCell ref="C344:G344"/>
    <mergeCell ref="C345:G345"/>
    <mergeCell ref="C346:G346"/>
    <mergeCell ref="C347:G347"/>
    <mergeCell ref="C335:G335"/>
    <mergeCell ref="C337:G337"/>
    <mergeCell ref="C338:G338"/>
    <mergeCell ref="C339:G339"/>
    <mergeCell ref="C340:G340"/>
    <mergeCell ref="C341:G341"/>
    <mergeCell ref="C329:G329"/>
    <mergeCell ref="C330:G330"/>
    <mergeCell ref="C331:G331"/>
    <mergeCell ref="C332:G332"/>
    <mergeCell ref="C333:G333"/>
    <mergeCell ref="C334:G334"/>
    <mergeCell ref="C323:G323"/>
    <mergeCell ref="C324:G324"/>
    <mergeCell ref="C325:G325"/>
    <mergeCell ref="C326:G326"/>
    <mergeCell ref="C327:G327"/>
    <mergeCell ref="C328:G328"/>
    <mergeCell ref="C317:G317"/>
    <mergeCell ref="C318:G318"/>
    <mergeCell ref="C319:G319"/>
    <mergeCell ref="C320:G320"/>
    <mergeCell ref="C321:G321"/>
    <mergeCell ref="C322:G322"/>
    <mergeCell ref="C311:G311"/>
    <mergeCell ref="C312:G312"/>
    <mergeCell ref="C313:G313"/>
    <mergeCell ref="C314:G314"/>
    <mergeCell ref="C315:G315"/>
    <mergeCell ref="C316:G316"/>
    <mergeCell ref="C303:G303"/>
    <mergeCell ref="C304:G304"/>
    <mergeCell ref="C305:G305"/>
    <mergeCell ref="C307:G307"/>
    <mergeCell ref="C309:G309"/>
    <mergeCell ref="C310:G310"/>
    <mergeCell ref="C296:G296"/>
    <mergeCell ref="C297:G297"/>
    <mergeCell ref="C298:G298"/>
    <mergeCell ref="C300:G300"/>
    <mergeCell ref="C301:G301"/>
    <mergeCell ref="C302:G302"/>
    <mergeCell ref="C287:G287"/>
    <mergeCell ref="C288:G288"/>
    <mergeCell ref="C289:G289"/>
    <mergeCell ref="C291:G291"/>
    <mergeCell ref="C292:G292"/>
    <mergeCell ref="C294:G294"/>
    <mergeCell ref="C281:G281"/>
    <mergeCell ref="C282:G282"/>
    <mergeCell ref="C283:G283"/>
    <mergeCell ref="C284:G284"/>
    <mergeCell ref="C285:G285"/>
    <mergeCell ref="C286:G286"/>
    <mergeCell ref="C275:G275"/>
    <mergeCell ref="C276:G276"/>
    <mergeCell ref="C277:G277"/>
    <mergeCell ref="C278:G278"/>
    <mergeCell ref="C279:G279"/>
    <mergeCell ref="C280:G280"/>
    <mergeCell ref="C269:G269"/>
    <mergeCell ref="C270:G270"/>
    <mergeCell ref="C271:G271"/>
    <mergeCell ref="C272:G272"/>
    <mergeCell ref="C273:G273"/>
    <mergeCell ref="C274:G274"/>
    <mergeCell ref="C263:G263"/>
    <mergeCell ref="C264:G264"/>
    <mergeCell ref="C265:G265"/>
    <mergeCell ref="C266:G266"/>
    <mergeCell ref="C267:G267"/>
    <mergeCell ref="C268:G268"/>
    <mergeCell ref="C257:G257"/>
    <mergeCell ref="C258:G258"/>
    <mergeCell ref="C259:G259"/>
    <mergeCell ref="C260:G260"/>
    <mergeCell ref="C261:G261"/>
    <mergeCell ref="C262:G262"/>
    <mergeCell ref="C251:G251"/>
    <mergeCell ref="C252:G252"/>
    <mergeCell ref="C253:G253"/>
    <mergeCell ref="C254:G254"/>
    <mergeCell ref="C255:G255"/>
    <mergeCell ref="C256:G256"/>
    <mergeCell ref="C245:G245"/>
    <mergeCell ref="C246:G246"/>
    <mergeCell ref="C247:G247"/>
    <mergeCell ref="C248:G248"/>
    <mergeCell ref="C249:G249"/>
    <mergeCell ref="C250:G250"/>
    <mergeCell ref="C239:G239"/>
    <mergeCell ref="C240:G240"/>
    <mergeCell ref="C241:G241"/>
    <mergeCell ref="C242:G242"/>
    <mergeCell ref="C243:G243"/>
    <mergeCell ref="C244:G244"/>
    <mergeCell ref="C233:G233"/>
    <mergeCell ref="C234:G234"/>
    <mergeCell ref="C235:G235"/>
    <mergeCell ref="C236:G236"/>
    <mergeCell ref="C237:G237"/>
    <mergeCell ref="C238:G238"/>
    <mergeCell ref="C225:G225"/>
    <mergeCell ref="C226:G226"/>
    <mergeCell ref="C228:G228"/>
    <mergeCell ref="C230:G230"/>
    <mergeCell ref="C231:G231"/>
    <mergeCell ref="C232:G232"/>
    <mergeCell ref="C218:G218"/>
    <mergeCell ref="C219:G219"/>
    <mergeCell ref="C220:G220"/>
    <mergeCell ref="C221:G221"/>
    <mergeCell ref="C222:G222"/>
    <mergeCell ref="C224:G224"/>
    <mergeCell ref="C212:G212"/>
    <mergeCell ref="C213:G213"/>
    <mergeCell ref="C214:G214"/>
    <mergeCell ref="C215:G215"/>
    <mergeCell ref="C216:G216"/>
    <mergeCell ref="C217:G217"/>
    <mergeCell ref="C206:G206"/>
    <mergeCell ref="C207:G207"/>
    <mergeCell ref="C208:G208"/>
    <mergeCell ref="C209:G209"/>
    <mergeCell ref="C210:G210"/>
    <mergeCell ref="C211:G211"/>
    <mergeCell ref="C200:G200"/>
    <mergeCell ref="C201:G201"/>
    <mergeCell ref="C202:G202"/>
    <mergeCell ref="C203:G203"/>
    <mergeCell ref="C204:G204"/>
    <mergeCell ref="C205:G205"/>
    <mergeCell ref="C194:G194"/>
    <mergeCell ref="C195:G195"/>
    <mergeCell ref="C196:G196"/>
    <mergeCell ref="C197:G197"/>
    <mergeCell ref="C198:G198"/>
    <mergeCell ref="C199:G199"/>
    <mergeCell ref="C188:G188"/>
    <mergeCell ref="C189:G189"/>
    <mergeCell ref="C190:G190"/>
    <mergeCell ref="C191:G191"/>
    <mergeCell ref="C192:G192"/>
    <mergeCell ref="C193:G193"/>
    <mergeCell ref="C182:G182"/>
    <mergeCell ref="C183:G183"/>
    <mergeCell ref="C184:G184"/>
    <mergeCell ref="C185:G185"/>
    <mergeCell ref="C186:G186"/>
    <mergeCell ref="C187:G187"/>
    <mergeCell ref="C174:G174"/>
    <mergeCell ref="C175:G175"/>
    <mergeCell ref="C177:G177"/>
    <mergeCell ref="C178:G178"/>
    <mergeCell ref="C179:G179"/>
    <mergeCell ref="C180:G180"/>
    <mergeCell ref="C167:G167"/>
    <mergeCell ref="C169:G169"/>
    <mergeCell ref="C170:G170"/>
    <mergeCell ref="C171:G171"/>
    <mergeCell ref="C172:G172"/>
    <mergeCell ref="C173:G173"/>
    <mergeCell ref="C160:G160"/>
    <mergeCell ref="C161:G161"/>
    <mergeCell ref="C162:G162"/>
    <mergeCell ref="C164:G164"/>
    <mergeCell ref="C165:G165"/>
    <mergeCell ref="C166:G166"/>
    <mergeCell ref="C153:G153"/>
    <mergeCell ref="C154:G154"/>
    <mergeCell ref="C155:G155"/>
    <mergeCell ref="C156:G156"/>
    <mergeCell ref="C158:G158"/>
    <mergeCell ref="C159:G159"/>
    <mergeCell ref="C145:G145"/>
    <mergeCell ref="C147:G147"/>
    <mergeCell ref="C148:G148"/>
    <mergeCell ref="C149:G149"/>
    <mergeCell ref="C151:G151"/>
    <mergeCell ref="C152:G152"/>
    <mergeCell ref="C138:G138"/>
    <mergeCell ref="C139:G139"/>
    <mergeCell ref="C140:G140"/>
    <mergeCell ref="C142:G142"/>
    <mergeCell ref="C143:G143"/>
    <mergeCell ref="C144:G144"/>
    <mergeCell ref="C131:G131"/>
    <mergeCell ref="C132:G132"/>
    <mergeCell ref="C133:G133"/>
    <mergeCell ref="C134:G134"/>
    <mergeCell ref="C135:G135"/>
    <mergeCell ref="C136:G136"/>
    <mergeCell ref="C125:G125"/>
    <mergeCell ref="C126:G126"/>
    <mergeCell ref="C127:G127"/>
    <mergeCell ref="C128:G128"/>
    <mergeCell ref="C129:G129"/>
    <mergeCell ref="C130:G130"/>
    <mergeCell ref="C118:G118"/>
    <mergeCell ref="C119:G119"/>
    <mergeCell ref="C121:G121"/>
    <mergeCell ref="C122:G122"/>
    <mergeCell ref="C123:G123"/>
    <mergeCell ref="C124:G124"/>
    <mergeCell ref="C111:G111"/>
    <mergeCell ref="C112:G112"/>
    <mergeCell ref="C113:G113"/>
    <mergeCell ref="C114:G114"/>
    <mergeCell ref="C116:G116"/>
    <mergeCell ref="C117:G117"/>
    <mergeCell ref="C105:G105"/>
    <mergeCell ref="C106:G106"/>
    <mergeCell ref="C107:G107"/>
    <mergeCell ref="C108:G108"/>
    <mergeCell ref="C109:G109"/>
    <mergeCell ref="C110:G110"/>
    <mergeCell ref="C99:G99"/>
    <mergeCell ref="C100:G100"/>
    <mergeCell ref="C101:G101"/>
    <mergeCell ref="C102:G102"/>
    <mergeCell ref="C103:G103"/>
    <mergeCell ref="C104:G104"/>
    <mergeCell ref="C91:G91"/>
    <mergeCell ref="C93:G93"/>
    <mergeCell ref="C95:G95"/>
    <mergeCell ref="C96:G96"/>
    <mergeCell ref="C97:G97"/>
    <mergeCell ref="C98:G98"/>
    <mergeCell ref="C85:G85"/>
    <mergeCell ref="C86:G86"/>
    <mergeCell ref="C87:G87"/>
    <mergeCell ref="C88:G88"/>
    <mergeCell ref="C89:G89"/>
    <mergeCell ref="C90:G90"/>
    <mergeCell ref="C78:G78"/>
    <mergeCell ref="C79:G79"/>
    <mergeCell ref="C80:G80"/>
    <mergeCell ref="C81:G81"/>
    <mergeCell ref="C82:G82"/>
    <mergeCell ref="C84:G84"/>
    <mergeCell ref="C72:G72"/>
    <mergeCell ref="C73:G73"/>
    <mergeCell ref="C74:G74"/>
    <mergeCell ref="C75:G75"/>
    <mergeCell ref="C76:G76"/>
    <mergeCell ref="C77:G77"/>
    <mergeCell ref="C62:G62"/>
    <mergeCell ref="C64:G64"/>
    <mergeCell ref="C66:G66"/>
    <mergeCell ref="C68:G68"/>
    <mergeCell ref="C69:G69"/>
    <mergeCell ref="C70:G70"/>
    <mergeCell ref="C53:G53"/>
    <mergeCell ref="C54:G54"/>
    <mergeCell ref="C55:G55"/>
    <mergeCell ref="C56:G56"/>
    <mergeCell ref="C58:G58"/>
    <mergeCell ref="C60:G60"/>
    <mergeCell ref="C43:G43"/>
    <mergeCell ref="C44:G44"/>
    <mergeCell ref="C45:G45"/>
    <mergeCell ref="C47:G47"/>
    <mergeCell ref="C49:G49"/>
    <mergeCell ref="C51:G51"/>
    <mergeCell ref="C37:G37"/>
    <mergeCell ref="C38:G38"/>
    <mergeCell ref="C39:G39"/>
    <mergeCell ref="C40:G40"/>
    <mergeCell ref="C41:G41"/>
    <mergeCell ref="C42:G42"/>
    <mergeCell ref="C31:G31"/>
    <mergeCell ref="C32:G32"/>
    <mergeCell ref="C33:G33"/>
    <mergeCell ref="C34:G34"/>
    <mergeCell ref="C35:G35"/>
    <mergeCell ref="C36:G36"/>
    <mergeCell ref="C21:G21"/>
    <mergeCell ref="C22:G22"/>
    <mergeCell ref="C23:G23"/>
    <mergeCell ref="C25:G25"/>
    <mergeCell ref="C29:G29"/>
    <mergeCell ref="C30:G30"/>
    <mergeCell ref="C15:G15"/>
    <mergeCell ref="C16:G16"/>
    <mergeCell ref="C17:G17"/>
    <mergeCell ref="C18:G18"/>
    <mergeCell ref="C19:G19"/>
    <mergeCell ref="C20:G20"/>
    <mergeCell ref="C9:G9"/>
    <mergeCell ref="C10:G10"/>
    <mergeCell ref="C11:G11"/>
    <mergeCell ref="C12:G12"/>
    <mergeCell ref="C13:G13"/>
    <mergeCell ref="C14:G14"/>
    <mergeCell ref="D1:F1"/>
    <mergeCell ref="A2:C3"/>
    <mergeCell ref="D2:F2"/>
    <mergeCell ref="D3:F3"/>
    <mergeCell ref="C7:F7"/>
    <mergeCell ref="C8:G8"/>
  </mergeCells>
  <printOptions horizontalCentered="1"/>
  <pageMargins left="0.86614173228346458" right="0.23622047244094491" top="0.74803149606299213" bottom="0.74803149606299213" header="0.31496062992125984" footer="0.31496062992125984"/>
  <pageSetup paperSize="9" scale="93" fitToHeight="0" orientation="portrait" r:id="rId1"/>
  <headerFooter>
    <oddFooter>&amp;C&amp;P</oddFooter>
  </headerFooter>
  <rowBreaks count="8" manualBreakCount="8">
    <brk id="61" max="6" man="1"/>
    <brk id="92" max="6" man="1"/>
    <brk id="113" max="6" man="1"/>
    <brk id="136" max="6" man="1"/>
    <brk id="155" max="6" man="1"/>
    <brk id="269" max="6" man="1"/>
    <brk id="297" max="6" man="1"/>
    <brk id="42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zoomScale="80" zoomScaleNormal="80" workbookViewId="0">
      <selection activeCell="F20" sqref="F20"/>
    </sheetView>
  </sheetViews>
  <sheetFormatPr defaultRowHeight="16.5" x14ac:dyDescent="0.3"/>
  <cols>
    <col min="1" max="1" width="4.42578125" bestFit="1" customWidth="1"/>
    <col min="2" max="2" width="37" customWidth="1"/>
    <col min="3" max="3" width="11" style="842" customWidth="1"/>
    <col min="4" max="4" width="9" style="537"/>
    <col min="5" max="5" width="12.140625" style="537" customWidth="1"/>
    <col min="6" max="6" width="13.7109375" style="544" customWidth="1"/>
  </cols>
  <sheetData>
    <row r="2" spans="1:10" ht="17.25" thickBot="1" x14ac:dyDescent="0.35"/>
    <row r="3" spans="1:10" s="17" customFormat="1" ht="13.5" thickBot="1" x14ac:dyDescent="0.25">
      <c r="A3" s="128" t="s">
        <v>1401</v>
      </c>
      <c r="B3" s="129" t="s">
        <v>1403</v>
      </c>
      <c r="C3" s="843"/>
      <c r="D3" s="538"/>
      <c r="E3" s="541"/>
      <c r="F3" s="545"/>
      <c r="G3" s="20"/>
      <c r="H3" s="20"/>
      <c r="I3" s="20"/>
      <c r="J3" s="20"/>
    </row>
    <row r="4" spans="1:10" ht="17.25" thickBot="1" x14ac:dyDescent="0.35">
      <c r="G4" s="523"/>
    </row>
    <row r="5" spans="1:10" s="17" customFormat="1" ht="13.5" thickBot="1" x14ac:dyDescent="0.25">
      <c r="A5" s="156" t="s">
        <v>8</v>
      </c>
      <c r="B5" s="157" t="s">
        <v>9</v>
      </c>
      <c r="C5" s="543" t="s">
        <v>10</v>
      </c>
      <c r="D5" s="120" t="s">
        <v>11</v>
      </c>
      <c r="E5" s="120" t="s">
        <v>12</v>
      </c>
      <c r="F5" s="546" t="s">
        <v>13</v>
      </c>
      <c r="G5" s="20"/>
      <c r="H5" s="20"/>
      <c r="I5" s="20"/>
      <c r="J5" s="20"/>
    </row>
    <row r="6" spans="1:10" s="17" customFormat="1" ht="76.5" x14ac:dyDescent="0.2">
      <c r="A6" s="42">
        <f ca="1">MAX(A5:A$13)+1</f>
        <v>1</v>
      </c>
      <c r="B6" s="112" t="s">
        <v>2002</v>
      </c>
      <c r="C6" s="14"/>
      <c r="D6" s="531"/>
      <c r="E6" s="19"/>
      <c r="F6" s="547"/>
      <c r="G6" s="20"/>
      <c r="H6" s="20"/>
      <c r="I6" s="20"/>
      <c r="J6" s="20"/>
    </row>
    <row r="7" spans="1:10" s="387" customFormat="1" ht="26.45" customHeight="1" thickBot="1" x14ac:dyDescent="0.25">
      <c r="A7" s="386"/>
      <c r="B7" s="99" t="s">
        <v>2042</v>
      </c>
      <c r="C7" s="14" t="s">
        <v>943</v>
      </c>
      <c r="D7" s="540">
        <v>1</v>
      </c>
      <c r="E7" s="542"/>
      <c r="F7" s="547">
        <f t="shared" ref="F7" si="0">ROUND(D7*E7,2)</f>
        <v>0</v>
      </c>
      <c r="G7" s="43"/>
      <c r="H7" s="43"/>
      <c r="I7" s="43"/>
      <c r="J7" s="43"/>
    </row>
    <row r="8" spans="1:10" ht="17.25" thickBot="1" x14ac:dyDescent="0.35">
      <c r="A8" s="388" t="str">
        <f>A3</f>
        <v>A</v>
      </c>
      <c r="B8" s="389" t="str">
        <f t="shared" ref="B8" si="1">B3</f>
        <v>IZRADA IZVEDBENIH PROJEKATA</v>
      </c>
      <c r="C8" s="844"/>
      <c r="D8" s="539" t="s">
        <v>14</v>
      </c>
      <c r="E8" s="539"/>
      <c r="F8" s="548">
        <f>SUM(F6:F7)</f>
        <v>0</v>
      </c>
      <c r="G8" s="523"/>
    </row>
  </sheetData>
  <sheetProtection algorithmName="SHA-512" hashValue="Q4L96dOCoQbzmXqmRJwFoOXSxqIZseFthXNBx08PNCFBZicTLiJXYQrXau+hjf2XMkii912Y2tQ9MtQYvpTKuA==" saltValue="orguib6eOwzvx7qhN/AXHw==" spinCount="100000" sheet="1" objects="1" scenarios="1" formatCells="0" formatColumns="0" formatRow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H1228"/>
  <sheetViews>
    <sheetView showZeros="0" view="pageBreakPreview" topLeftCell="A1185" zoomScale="80" zoomScaleNormal="100" zoomScaleSheetLayoutView="80" workbookViewId="0">
      <selection activeCell="F1193" sqref="F1193"/>
    </sheetView>
  </sheetViews>
  <sheetFormatPr defaultColWidth="10.28515625" defaultRowHeight="12.75" x14ac:dyDescent="0.2"/>
  <cols>
    <col min="1" max="1" width="5.42578125" style="17" bestFit="1" customWidth="1"/>
    <col min="2" max="2" width="3.28515625" style="32" bestFit="1" customWidth="1"/>
    <col min="3" max="3" width="49.42578125" style="32" customWidth="1"/>
    <col min="4" max="4" width="10.140625" style="14" customWidth="1"/>
    <col min="5" max="5" width="12.42578125" style="19" customWidth="1"/>
    <col min="6" max="6" width="12" style="19" customWidth="1"/>
    <col min="7" max="7" width="16.28515625" style="547" customWidth="1"/>
    <col min="8" max="8" width="5.140625" style="20" bestFit="1" customWidth="1"/>
    <col min="9" max="9" width="8.42578125" style="20" customWidth="1"/>
    <col min="10" max="10" width="6.140625" style="20" bestFit="1" customWidth="1"/>
    <col min="11" max="11" width="6.42578125" style="20" bestFit="1" customWidth="1"/>
    <col min="12" max="16384" width="10.28515625" style="17"/>
  </cols>
  <sheetData>
    <row r="1" spans="1:11" ht="13.5" thickBot="1" x14ac:dyDescent="0.25"/>
    <row r="2" spans="1:11" ht="13.5" thickBot="1" x14ac:dyDescent="0.25">
      <c r="A2" s="399" t="s">
        <v>1404</v>
      </c>
      <c r="B2" s="122"/>
      <c r="C2" s="122" t="s">
        <v>917</v>
      </c>
      <c r="D2" s="543"/>
      <c r="E2" s="120"/>
      <c r="F2" s="120"/>
      <c r="G2" s="546"/>
    </row>
    <row r="3" spans="1:11" ht="13.5" thickBot="1" x14ac:dyDescent="0.25"/>
    <row r="4" spans="1:11" ht="13.5" thickBot="1" x14ac:dyDescent="0.25">
      <c r="A4" s="156" t="s">
        <v>8</v>
      </c>
      <c r="B4" s="122"/>
      <c r="C4" s="157" t="s">
        <v>9</v>
      </c>
      <c r="D4" s="543" t="s">
        <v>10</v>
      </c>
      <c r="E4" s="120" t="s">
        <v>11</v>
      </c>
      <c r="F4" s="120" t="s">
        <v>12</v>
      </c>
      <c r="G4" s="546" t="s">
        <v>13</v>
      </c>
    </row>
    <row r="5" spans="1:11" ht="13.5" thickBot="1" x14ac:dyDescent="0.25"/>
    <row r="6" spans="1:11" s="28" customFormat="1" ht="13.5" thickBot="1" x14ac:dyDescent="0.25">
      <c r="A6" s="399" t="s">
        <v>913</v>
      </c>
      <c r="B6" s="122"/>
      <c r="C6" s="122" t="s">
        <v>16</v>
      </c>
      <c r="D6" s="543"/>
      <c r="E6" s="120"/>
      <c r="F6" s="120"/>
      <c r="G6" s="546"/>
      <c r="H6" s="41"/>
      <c r="I6" s="41"/>
      <c r="J6" s="41"/>
      <c r="K6" s="41"/>
    </row>
    <row r="7" spans="1:11" ht="13.5" thickBot="1" x14ac:dyDescent="0.25"/>
    <row r="8" spans="1:11" s="30" customFormat="1" ht="13.5" thickBot="1" x14ac:dyDescent="0.25">
      <c r="A8" s="113">
        <f>+A11</f>
        <v>1</v>
      </c>
      <c r="B8" s="114"/>
      <c r="C8" s="114" t="str">
        <f>+C11</f>
        <v>DEMONTAŽE I PRIPREMNI RADOVI</v>
      </c>
      <c r="D8" s="845"/>
      <c r="E8" s="115"/>
      <c r="F8" s="115"/>
      <c r="G8" s="549"/>
      <c r="H8" s="31"/>
      <c r="I8" s="31"/>
      <c r="J8" s="31"/>
      <c r="K8" s="31"/>
    </row>
    <row r="9" spans="1:11" x14ac:dyDescent="0.2">
      <c r="B9" s="15"/>
      <c r="F9" s="19">
        <v>0</v>
      </c>
    </row>
    <row r="10" spans="1:11" x14ac:dyDescent="0.2">
      <c r="A10" s="35"/>
      <c r="B10" s="15"/>
      <c r="C10" s="396"/>
    </row>
    <row r="11" spans="1:11" s="28" customFormat="1" x14ac:dyDescent="0.2">
      <c r="A11" s="39">
        <v>1</v>
      </c>
      <c r="B11" s="27"/>
      <c r="C11" s="40" t="s">
        <v>149</v>
      </c>
      <c r="D11" s="14"/>
      <c r="E11" s="19"/>
      <c r="F11" s="19"/>
      <c r="G11" s="547"/>
      <c r="H11" s="41"/>
      <c r="I11" s="41"/>
      <c r="J11" s="41"/>
      <c r="K11" s="41"/>
    </row>
    <row r="12" spans="1:11" x14ac:dyDescent="0.2">
      <c r="A12" s="42"/>
      <c r="B12" s="15"/>
      <c r="C12" s="396"/>
    </row>
    <row r="13" spans="1:11" x14ac:dyDescent="0.2">
      <c r="A13" s="42"/>
      <c r="B13" s="15"/>
      <c r="C13" s="396"/>
    </row>
    <row r="14" spans="1:11" x14ac:dyDescent="0.2">
      <c r="A14" s="42">
        <f>MAX(A$12:A13)+1</f>
        <v>1</v>
      </c>
      <c r="B14" s="15"/>
      <c r="C14" s="396" t="s">
        <v>886</v>
      </c>
    </row>
    <row r="15" spans="1:11" ht="57.75" customHeight="1" x14ac:dyDescent="0.2">
      <c r="A15" s="35"/>
      <c r="B15" s="15"/>
      <c r="C15" s="396" t="s">
        <v>882</v>
      </c>
    </row>
    <row r="16" spans="1:11" ht="27.75" customHeight="1" x14ac:dyDescent="0.2">
      <c r="A16" s="35"/>
      <c r="B16" s="15"/>
      <c r="C16" s="396" t="s">
        <v>883</v>
      </c>
    </row>
    <row r="17" spans="1:7" ht="27.75" customHeight="1" x14ac:dyDescent="0.2">
      <c r="A17" s="35"/>
      <c r="B17" s="15"/>
      <c r="C17" s="396" t="s">
        <v>884</v>
      </c>
    </row>
    <row r="18" spans="1:7" x14ac:dyDescent="0.2">
      <c r="A18" s="35"/>
      <c r="B18" s="15"/>
      <c r="C18" s="396" t="s">
        <v>885</v>
      </c>
      <c r="D18" s="18" t="s">
        <v>48</v>
      </c>
      <c r="E18" s="19">
        <v>1</v>
      </c>
      <c r="F18" s="542"/>
      <c r="G18" s="547">
        <f t="shared" ref="G18" si="0">ROUND(E18*F18,2)</f>
        <v>0</v>
      </c>
    </row>
    <row r="19" spans="1:7" x14ac:dyDescent="0.2">
      <c r="A19" s="35"/>
      <c r="B19" s="15"/>
      <c r="C19" s="396"/>
    </row>
    <row r="20" spans="1:7" x14ac:dyDescent="0.2">
      <c r="A20" s="35"/>
      <c r="B20" s="15"/>
      <c r="C20" s="396"/>
    </row>
    <row r="21" spans="1:7" x14ac:dyDescent="0.2">
      <c r="A21" s="42">
        <f>MAX(A$12:A20)+1</f>
        <v>2</v>
      </c>
      <c r="B21" s="15"/>
      <c r="C21" s="396" t="s">
        <v>889</v>
      </c>
    </row>
    <row r="22" spans="1:7" ht="58.5" customHeight="1" x14ac:dyDescent="0.2">
      <c r="A22" s="42"/>
      <c r="B22" s="15"/>
      <c r="C22" s="396" t="s">
        <v>887</v>
      </c>
    </row>
    <row r="23" spans="1:7" ht="45" customHeight="1" x14ac:dyDescent="0.2">
      <c r="A23" s="42"/>
      <c r="B23" s="15"/>
      <c r="C23" s="396" t="s">
        <v>888</v>
      </c>
    </row>
    <row r="24" spans="1:7" ht="27.75" customHeight="1" x14ac:dyDescent="0.2">
      <c r="A24" s="42"/>
      <c r="B24" s="15"/>
      <c r="C24" s="396" t="s">
        <v>884</v>
      </c>
    </row>
    <row r="25" spans="1:7" x14ac:dyDescent="0.2">
      <c r="A25" s="42"/>
      <c r="B25" s="15"/>
      <c r="C25" s="396" t="s">
        <v>885</v>
      </c>
      <c r="D25" s="18" t="s">
        <v>48</v>
      </c>
      <c r="E25" s="19">
        <v>1</v>
      </c>
      <c r="F25" s="542"/>
      <c r="G25" s="547">
        <f t="shared" ref="G25" si="1">ROUND(E25*F25,2)</f>
        <v>0</v>
      </c>
    </row>
    <row r="26" spans="1:7" x14ac:dyDescent="0.2">
      <c r="A26" s="42"/>
      <c r="B26" s="15"/>
      <c r="C26" s="396"/>
    </row>
    <row r="27" spans="1:7" x14ac:dyDescent="0.2">
      <c r="A27" s="42"/>
      <c r="B27" s="15"/>
      <c r="C27" s="396"/>
    </row>
    <row r="28" spans="1:7" x14ac:dyDescent="0.2">
      <c r="A28" s="42">
        <f>MAX(A$12:A27)+1</f>
        <v>3</v>
      </c>
      <c r="B28" s="15"/>
      <c r="C28" s="396" t="s">
        <v>114</v>
      </c>
    </row>
    <row r="29" spans="1:7" ht="45.75" customHeight="1" x14ac:dyDescent="0.2">
      <c r="A29" s="35"/>
      <c r="B29" s="15"/>
      <c r="C29" s="396" t="s">
        <v>718</v>
      </c>
    </row>
    <row r="30" spans="1:7" x14ac:dyDescent="0.2">
      <c r="A30" s="42"/>
      <c r="B30" s="15"/>
      <c r="C30" s="396" t="s">
        <v>115</v>
      </c>
      <c r="D30" s="18" t="s">
        <v>48</v>
      </c>
      <c r="E30" s="19">
        <v>541</v>
      </c>
      <c r="F30" s="542"/>
      <c r="G30" s="547">
        <f t="shared" ref="G30" si="2">ROUND(E30*F30,2)</f>
        <v>0</v>
      </c>
    </row>
    <row r="31" spans="1:7" x14ac:dyDescent="0.2">
      <c r="A31" s="35"/>
      <c r="B31" s="15"/>
      <c r="C31" s="396"/>
    </row>
    <row r="32" spans="1:7" x14ac:dyDescent="0.2">
      <c r="A32" s="35"/>
      <c r="B32" s="15"/>
      <c r="C32" s="396"/>
    </row>
    <row r="33" spans="1:7" x14ac:dyDescent="0.2">
      <c r="A33" s="42">
        <f>MAX(A$12:A32)+1</f>
        <v>4</v>
      </c>
      <c r="B33" s="15"/>
      <c r="C33" s="396" t="s">
        <v>151</v>
      </c>
    </row>
    <row r="34" spans="1:7" ht="42.75" customHeight="1" x14ac:dyDescent="0.2">
      <c r="A34" s="42"/>
      <c r="B34" s="15"/>
      <c r="C34" s="396" t="s">
        <v>719</v>
      </c>
    </row>
    <row r="35" spans="1:7" x14ac:dyDescent="0.2">
      <c r="A35" s="42"/>
      <c r="B35" s="15"/>
      <c r="C35" s="396" t="s">
        <v>152</v>
      </c>
      <c r="D35" s="14" t="s">
        <v>49</v>
      </c>
      <c r="E35" s="19">
        <v>2.5</v>
      </c>
      <c r="F35" s="542"/>
      <c r="G35" s="547">
        <f t="shared" ref="G35" si="3">ROUND(E35*F35,2)</f>
        <v>0</v>
      </c>
    </row>
    <row r="36" spans="1:7" x14ac:dyDescent="0.2">
      <c r="A36" s="35"/>
      <c r="B36" s="15"/>
      <c r="C36" s="396"/>
    </row>
    <row r="37" spans="1:7" x14ac:dyDescent="0.2">
      <c r="A37" s="35"/>
      <c r="B37" s="15"/>
      <c r="C37" s="396"/>
    </row>
    <row r="38" spans="1:7" x14ac:dyDescent="0.2">
      <c r="A38" s="42">
        <f>MAX(A$12:A37)+1</f>
        <v>5</v>
      </c>
      <c r="B38" s="15"/>
      <c r="C38" s="396" t="s">
        <v>116</v>
      </c>
    </row>
    <row r="39" spans="1:7" ht="45" customHeight="1" x14ac:dyDescent="0.2">
      <c r="A39" s="42"/>
      <c r="B39" s="15"/>
      <c r="C39" s="396" t="s">
        <v>720</v>
      </c>
    </row>
    <row r="40" spans="1:7" x14ac:dyDescent="0.2">
      <c r="A40" s="42"/>
      <c r="B40" s="15"/>
      <c r="C40" s="396" t="s">
        <v>117</v>
      </c>
      <c r="D40" s="14" t="s">
        <v>2</v>
      </c>
      <c r="E40" s="19">
        <v>136</v>
      </c>
      <c r="F40" s="542"/>
      <c r="G40" s="547">
        <f t="shared" ref="G40" si="4">ROUND(E40*F40,2)</f>
        <v>0</v>
      </c>
    </row>
    <row r="41" spans="1:7" x14ac:dyDescent="0.2">
      <c r="A41" s="35"/>
      <c r="B41" s="15"/>
      <c r="C41" s="396"/>
    </row>
    <row r="42" spans="1:7" x14ac:dyDescent="0.2">
      <c r="A42" s="35"/>
      <c r="B42" s="15"/>
      <c r="C42" s="396"/>
    </row>
    <row r="43" spans="1:7" ht="15.75" customHeight="1" x14ac:dyDescent="0.2">
      <c r="A43" s="42">
        <f>MAX(A$12:A42)+1</f>
        <v>6</v>
      </c>
      <c r="B43" s="15"/>
      <c r="C43" s="396" t="s">
        <v>118</v>
      </c>
    </row>
    <row r="44" spans="1:7" ht="60.75" customHeight="1" x14ac:dyDescent="0.2">
      <c r="A44" s="42"/>
      <c r="B44" s="15"/>
      <c r="C44" s="396" t="s">
        <v>721</v>
      </c>
    </row>
    <row r="45" spans="1:7" x14ac:dyDescent="0.2">
      <c r="A45" s="42"/>
      <c r="B45" s="15"/>
      <c r="C45" s="396" t="s">
        <v>119</v>
      </c>
      <c r="D45" s="14" t="s">
        <v>2</v>
      </c>
      <c r="E45" s="19">
        <v>8082</v>
      </c>
      <c r="F45" s="542"/>
      <c r="G45" s="547">
        <f t="shared" ref="G45" si="5">ROUND(E45*F45,2)</f>
        <v>0</v>
      </c>
    </row>
    <row r="46" spans="1:7" x14ac:dyDescent="0.2">
      <c r="A46" s="35"/>
      <c r="B46" s="15"/>
      <c r="C46" s="396"/>
    </row>
    <row r="47" spans="1:7" x14ac:dyDescent="0.2">
      <c r="A47" s="35"/>
      <c r="B47" s="15"/>
      <c r="C47" s="396"/>
    </row>
    <row r="48" spans="1:7" x14ac:dyDescent="0.2">
      <c r="A48" s="42">
        <f>MAX(A$12:A47)+1</f>
        <v>7</v>
      </c>
      <c r="B48" s="15"/>
      <c r="C48" s="396" t="s">
        <v>120</v>
      </c>
    </row>
    <row r="49" spans="1:11" ht="60" customHeight="1" x14ac:dyDescent="0.2">
      <c r="A49" s="42"/>
      <c r="B49" s="15"/>
      <c r="C49" s="396" t="s">
        <v>722</v>
      </c>
    </row>
    <row r="50" spans="1:11" x14ac:dyDescent="0.2">
      <c r="A50" s="42"/>
      <c r="B50" s="15"/>
      <c r="C50" s="396" t="s">
        <v>121</v>
      </c>
      <c r="D50" s="14" t="s">
        <v>2</v>
      </c>
      <c r="E50" s="19">
        <v>562</v>
      </c>
      <c r="F50" s="542"/>
      <c r="G50" s="547">
        <f t="shared" ref="G50" si="6">ROUND(E50*F50,2)</f>
        <v>0</v>
      </c>
    </row>
    <row r="51" spans="1:11" x14ac:dyDescent="0.2">
      <c r="A51" s="35"/>
      <c r="B51" s="15"/>
      <c r="C51" s="396"/>
    </row>
    <row r="52" spans="1:11" x14ac:dyDescent="0.2">
      <c r="A52" s="35"/>
      <c r="B52" s="15"/>
      <c r="C52" s="396"/>
    </row>
    <row r="53" spans="1:11" x14ac:dyDescent="0.2">
      <c r="A53" s="42">
        <f>MAX(A$12:A52)+1</f>
        <v>8</v>
      </c>
      <c r="B53" s="15"/>
      <c r="C53" s="396" t="s">
        <v>122</v>
      </c>
    </row>
    <row r="54" spans="1:11" s="16" customFormat="1" ht="51" customHeight="1" x14ac:dyDescent="0.2">
      <c r="A54" s="105"/>
      <c r="B54" s="88"/>
      <c r="C54" s="395" t="s">
        <v>723</v>
      </c>
      <c r="D54" s="106"/>
      <c r="E54" s="107"/>
      <c r="F54" s="107"/>
      <c r="G54" s="550"/>
      <c r="H54" s="108"/>
      <c r="I54" s="108"/>
      <c r="J54" s="108"/>
      <c r="K54" s="108"/>
    </row>
    <row r="55" spans="1:11" x14ac:dyDescent="0.2">
      <c r="A55" s="42"/>
      <c r="B55" s="15"/>
      <c r="C55" s="396" t="s">
        <v>123</v>
      </c>
      <c r="D55" s="14" t="s">
        <v>2</v>
      </c>
      <c r="E55" s="19">
        <v>147</v>
      </c>
      <c r="F55" s="542"/>
      <c r="G55" s="547">
        <f t="shared" ref="G55" si="7">ROUND(E55*F55,2)</f>
        <v>0</v>
      </c>
    </row>
    <row r="56" spans="1:11" x14ac:dyDescent="0.2">
      <c r="A56" s="35"/>
      <c r="B56" s="15"/>
      <c r="C56" s="396"/>
    </row>
    <row r="57" spans="1:11" x14ac:dyDescent="0.2">
      <c r="A57" s="35"/>
      <c r="B57" s="15"/>
      <c r="C57" s="396"/>
    </row>
    <row r="58" spans="1:11" x14ac:dyDescent="0.2">
      <c r="A58" s="42">
        <f>MAX(A$12:A57)+1</f>
        <v>9</v>
      </c>
      <c r="B58" s="15"/>
      <c r="C58" s="396" t="s">
        <v>124</v>
      </c>
    </row>
    <row r="59" spans="1:11" ht="63" customHeight="1" x14ac:dyDescent="0.2">
      <c r="A59" s="42"/>
      <c r="B59" s="15"/>
      <c r="C59" s="396" t="s">
        <v>724</v>
      </c>
    </row>
    <row r="60" spans="1:11" x14ac:dyDescent="0.2">
      <c r="A60" s="42"/>
      <c r="B60" s="15"/>
      <c r="C60" s="396" t="s">
        <v>125</v>
      </c>
      <c r="D60" s="14" t="s">
        <v>2</v>
      </c>
      <c r="E60" s="19">
        <v>129</v>
      </c>
      <c r="F60" s="542"/>
      <c r="G60" s="547">
        <f t="shared" ref="G60" si="8">ROUND(E60*F60,2)</f>
        <v>0</v>
      </c>
    </row>
    <row r="61" spans="1:11" x14ac:dyDescent="0.2">
      <c r="A61" s="35"/>
      <c r="B61" s="15"/>
      <c r="C61" s="396"/>
    </row>
    <row r="62" spans="1:11" x14ac:dyDescent="0.2">
      <c r="A62" s="35"/>
      <c r="B62" s="15"/>
      <c r="C62" s="396"/>
    </row>
    <row r="63" spans="1:11" x14ac:dyDescent="0.2">
      <c r="A63" s="42">
        <f>MAX(A$12:A62)+1</f>
        <v>10</v>
      </c>
      <c r="B63" s="15"/>
      <c r="C63" s="396" t="s">
        <v>126</v>
      </c>
    </row>
    <row r="64" spans="1:11" ht="65.25" customHeight="1" x14ac:dyDescent="0.2">
      <c r="A64" s="42"/>
      <c r="B64" s="15"/>
      <c r="C64" s="396" t="s">
        <v>725</v>
      </c>
    </row>
    <row r="65" spans="1:7" x14ac:dyDescent="0.2">
      <c r="A65" s="42"/>
      <c r="B65" s="15"/>
      <c r="C65" s="396" t="s">
        <v>127</v>
      </c>
      <c r="D65" s="14" t="s">
        <v>48</v>
      </c>
      <c r="E65" s="19">
        <v>2</v>
      </c>
      <c r="F65" s="542"/>
      <c r="G65" s="547">
        <f t="shared" ref="G65" si="9">ROUND(E65*F65,2)</f>
        <v>0</v>
      </c>
    </row>
    <row r="66" spans="1:7" x14ac:dyDescent="0.2">
      <c r="A66" s="35"/>
      <c r="B66" s="15"/>
      <c r="C66" s="396"/>
    </row>
    <row r="67" spans="1:7" x14ac:dyDescent="0.2">
      <c r="A67" s="35"/>
      <c r="B67" s="15"/>
      <c r="C67" s="396"/>
    </row>
    <row r="68" spans="1:7" x14ac:dyDescent="0.2">
      <c r="A68" s="42">
        <f>MAX(A$12:A67)+1</f>
        <v>11</v>
      </c>
      <c r="B68" s="15"/>
      <c r="C68" s="396" t="s">
        <v>128</v>
      </c>
    </row>
    <row r="69" spans="1:7" ht="62.25" customHeight="1" x14ac:dyDescent="0.2">
      <c r="A69" s="42"/>
      <c r="B69" s="15"/>
      <c r="C69" s="396" t="s">
        <v>726</v>
      </c>
    </row>
    <row r="70" spans="1:7" x14ac:dyDescent="0.2">
      <c r="A70" s="42"/>
      <c r="B70" s="15"/>
      <c r="C70" s="396" t="s">
        <v>129</v>
      </c>
    </row>
    <row r="71" spans="1:7" x14ac:dyDescent="0.2">
      <c r="A71" s="35"/>
      <c r="B71" s="15"/>
      <c r="C71" s="396"/>
    </row>
    <row r="72" spans="1:7" x14ac:dyDescent="0.2">
      <c r="A72" s="35"/>
      <c r="B72" s="15" t="s">
        <v>4</v>
      </c>
      <c r="C72" s="396" t="s">
        <v>135</v>
      </c>
      <c r="D72" s="14" t="s">
        <v>48</v>
      </c>
      <c r="E72" s="19">
        <v>2</v>
      </c>
      <c r="F72" s="542"/>
      <c r="G72" s="547">
        <f t="shared" ref="G72:G78" si="10">ROUND(E72*F72,2)</f>
        <v>0</v>
      </c>
    </row>
    <row r="73" spans="1:7" x14ac:dyDescent="0.2">
      <c r="A73" s="35"/>
      <c r="B73" s="15" t="s">
        <v>4</v>
      </c>
      <c r="C73" s="396" t="s">
        <v>136</v>
      </c>
      <c r="D73" s="14" t="s">
        <v>48</v>
      </c>
      <c r="E73" s="19">
        <v>8</v>
      </c>
      <c r="F73" s="542"/>
      <c r="G73" s="547">
        <f t="shared" si="10"/>
        <v>0</v>
      </c>
    </row>
    <row r="74" spans="1:7" x14ac:dyDescent="0.2">
      <c r="A74" s="35"/>
      <c r="B74" s="15" t="s">
        <v>4</v>
      </c>
      <c r="C74" s="396" t="s">
        <v>130</v>
      </c>
      <c r="D74" s="14" t="s">
        <v>48</v>
      </c>
      <c r="E74" s="19">
        <v>1</v>
      </c>
      <c r="F74" s="542"/>
      <c r="G74" s="547">
        <f t="shared" si="10"/>
        <v>0</v>
      </c>
    </row>
    <row r="75" spans="1:7" x14ac:dyDescent="0.2">
      <c r="A75" s="35"/>
      <c r="B75" s="15" t="s">
        <v>4</v>
      </c>
      <c r="C75" s="396" t="s">
        <v>131</v>
      </c>
      <c r="D75" s="14" t="s">
        <v>48</v>
      </c>
      <c r="E75" s="19">
        <v>2</v>
      </c>
      <c r="F75" s="542"/>
      <c r="G75" s="547">
        <f t="shared" si="10"/>
        <v>0</v>
      </c>
    </row>
    <row r="76" spans="1:7" x14ac:dyDescent="0.2">
      <c r="A76" s="35"/>
      <c r="B76" s="15" t="s">
        <v>4</v>
      </c>
      <c r="C76" s="396" t="s">
        <v>132</v>
      </c>
      <c r="D76" s="14" t="s">
        <v>48</v>
      </c>
      <c r="E76" s="19">
        <v>1</v>
      </c>
      <c r="F76" s="542"/>
      <c r="G76" s="547">
        <f t="shared" si="10"/>
        <v>0</v>
      </c>
    </row>
    <row r="77" spans="1:7" x14ac:dyDescent="0.2">
      <c r="A77" s="35"/>
      <c r="B77" s="15" t="s">
        <v>4</v>
      </c>
      <c r="C77" s="396" t="s">
        <v>133</v>
      </c>
      <c r="D77" s="14" t="s">
        <v>48</v>
      </c>
      <c r="E77" s="19">
        <v>3</v>
      </c>
      <c r="F77" s="542"/>
      <c r="G77" s="547">
        <f t="shared" si="10"/>
        <v>0</v>
      </c>
    </row>
    <row r="78" spans="1:7" x14ac:dyDescent="0.2">
      <c r="A78" s="35"/>
      <c r="B78" s="15" t="s">
        <v>4</v>
      </c>
      <c r="C78" s="396" t="s">
        <v>134</v>
      </c>
      <c r="D78" s="14" t="s">
        <v>48</v>
      </c>
      <c r="E78" s="19">
        <v>3</v>
      </c>
      <c r="F78" s="542"/>
      <c r="G78" s="547">
        <f t="shared" si="10"/>
        <v>0</v>
      </c>
    </row>
    <row r="79" spans="1:7" x14ac:dyDescent="0.2">
      <c r="A79" s="35"/>
      <c r="B79" s="15"/>
      <c r="C79" s="396"/>
    </row>
    <row r="80" spans="1:7" x14ac:dyDescent="0.2">
      <c r="A80" s="35"/>
      <c r="B80" s="15"/>
      <c r="C80" s="396"/>
    </row>
    <row r="81" spans="1:7" x14ac:dyDescent="0.2">
      <c r="A81" s="42">
        <f>MAX(A$12:A80)+1</f>
        <v>12</v>
      </c>
      <c r="B81" s="15"/>
      <c r="C81" s="396" t="s">
        <v>138</v>
      </c>
    </row>
    <row r="82" spans="1:7" ht="61.5" customHeight="1" x14ac:dyDescent="0.2">
      <c r="A82" s="42"/>
      <c r="B82" s="15"/>
      <c r="C82" s="396" t="s">
        <v>727</v>
      </c>
    </row>
    <row r="83" spans="1:7" x14ac:dyDescent="0.2">
      <c r="A83" s="42"/>
      <c r="B83" s="15"/>
      <c r="C83" s="396" t="s">
        <v>137</v>
      </c>
    </row>
    <row r="84" spans="1:7" x14ac:dyDescent="0.2">
      <c r="A84" s="35"/>
      <c r="B84" s="15"/>
      <c r="C84" s="396"/>
    </row>
    <row r="85" spans="1:7" x14ac:dyDescent="0.2">
      <c r="A85" s="35"/>
      <c r="B85" s="15" t="s">
        <v>4</v>
      </c>
      <c r="C85" s="396" t="s">
        <v>140</v>
      </c>
      <c r="D85" s="14" t="s">
        <v>48</v>
      </c>
      <c r="E85" s="19">
        <v>5</v>
      </c>
      <c r="F85" s="542"/>
      <c r="G85" s="547">
        <f t="shared" ref="G85:G89" si="11">ROUND(E85*F85,2)</f>
        <v>0</v>
      </c>
    </row>
    <row r="86" spans="1:7" x14ac:dyDescent="0.2">
      <c r="A86" s="35"/>
      <c r="B86" s="15" t="s">
        <v>4</v>
      </c>
      <c r="C86" s="396" t="s">
        <v>141</v>
      </c>
      <c r="D86" s="14" t="s">
        <v>48</v>
      </c>
      <c r="E86" s="19">
        <v>13</v>
      </c>
      <c r="F86" s="542"/>
      <c r="G86" s="547">
        <f t="shared" si="11"/>
        <v>0</v>
      </c>
    </row>
    <row r="87" spans="1:7" x14ac:dyDescent="0.2">
      <c r="A87" s="35"/>
      <c r="B87" s="15" t="s">
        <v>4</v>
      </c>
      <c r="C87" s="396" t="s">
        <v>142</v>
      </c>
      <c r="D87" s="14" t="s">
        <v>48</v>
      </c>
      <c r="E87" s="19">
        <v>1</v>
      </c>
      <c r="F87" s="542"/>
      <c r="G87" s="547">
        <f t="shared" si="11"/>
        <v>0</v>
      </c>
    </row>
    <row r="88" spans="1:7" x14ac:dyDescent="0.2">
      <c r="A88" s="35"/>
      <c r="B88" s="15" t="s">
        <v>4</v>
      </c>
      <c r="C88" s="396" t="s">
        <v>143</v>
      </c>
      <c r="D88" s="14" t="s">
        <v>48</v>
      </c>
      <c r="E88" s="19">
        <v>13</v>
      </c>
      <c r="F88" s="542"/>
      <c r="G88" s="547">
        <f t="shared" si="11"/>
        <v>0</v>
      </c>
    </row>
    <row r="89" spans="1:7" x14ac:dyDescent="0.2">
      <c r="A89" s="35"/>
      <c r="B89" s="15" t="s">
        <v>4</v>
      </c>
      <c r="C89" s="396" t="s">
        <v>139</v>
      </c>
      <c r="D89" s="14" t="s">
        <v>48</v>
      </c>
      <c r="E89" s="19">
        <v>2</v>
      </c>
      <c r="F89" s="542"/>
      <c r="G89" s="547">
        <f t="shared" si="11"/>
        <v>0</v>
      </c>
    </row>
    <row r="90" spans="1:7" x14ac:dyDescent="0.2">
      <c r="A90" s="35"/>
      <c r="B90" s="15"/>
      <c r="C90" s="396"/>
    </row>
    <row r="91" spans="1:7" x14ac:dyDescent="0.2">
      <c r="A91" s="35"/>
      <c r="B91" s="15"/>
      <c r="C91" s="396"/>
    </row>
    <row r="92" spans="1:7" x14ac:dyDescent="0.2">
      <c r="A92" s="42">
        <f>MAX(A$12:A91)+1</f>
        <v>13</v>
      </c>
      <c r="B92" s="15"/>
      <c r="C92" s="396" t="s">
        <v>804</v>
      </c>
    </row>
    <row r="93" spans="1:7" ht="58.5" customHeight="1" x14ac:dyDescent="0.2">
      <c r="A93" s="42"/>
      <c r="B93" s="15"/>
      <c r="C93" s="396" t="s">
        <v>727</v>
      </c>
    </row>
    <row r="94" spans="1:7" x14ac:dyDescent="0.2">
      <c r="A94" s="42"/>
      <c r="B94" s="15"/>
      <c r="C94" s="396" t="s">
        <v>137</v>
      </c>
    </row>
    <row r="95" spans="1:7" x14ac:dyDescent="0.2">
      <c r="A95" s="35"/>
      <c r="B95" s="15"/>
      <c r="C95" s="396"/>
    </row>
    <row r="96" spans="1:7" x14ac:dyDescent="0.2">
      <c r="A96" s="35"/>
      <c r="B96" s="15" t="s">
        <v>4</v>
      </c>
      <c r="C96" s="396" t="s">
        <v>144</v>
      </c>
      <c r="D96" s="14" t="s">
        <v>48</v>
      </c>
      <c r="E96" s="19">
        <v>1</v>
      </c>
      <c r="F96" s="542"/>
      <c r="G96" s="547">
        <f t="shared" ref="G96:G100" si="12">ROUND(E96*F96,2)</f>
        <v>0</v>
      </c>
    </row>
    <row r="97" spans="1:7" x14ac:dyDescent="0.2">
      <c r="A97" s="35"/>
      <c r="B97" s="15" t="s">
        <v>4</v>
      </c>
      <c r="C97" s="396" t="s">
        <v>145</v>
      </c>
      <c r="D97" s="14" t="s">
        <v>48</v>
      </c>
      <c r="E97" s="19">
        <v>2</v>
      </c>
      <c r="F97" s="542"/>
      <c r="G97" s="547">
        <f t="shared" si="12"/>
        <v>0</v>
      </c>
    </row>
    <row r="98" spans="1:7" x14ac:dyDescent="0.2">
      <c r="A98" s="35"/>
      <c r="B98" s="15" t="s">
        <v>4</v>
      </c>
      <c r="C98" s="396" t="s">
        <v>146</v>
      </c>
      <c r="D98" s="14" t="s">
        <v>48</v>
      </c>
      <c r="E98" s="19">
        <v>4</v>
      </c>
      <c r="F98" s="542"/>
      <c r="G98" s="547">
        <f t="shared" si="12"/>
        <v>0</v>
      </c>
    </row>
    <row r="99" spans="1:7" x14ac:dyDescent="0.2">
      <c r="A99" s="35"/>
      <c r="B99" s="15" t="s">
        <v>4</v>
      </c>
      <c r="C99" s="396" t="s">
        <v>147</v>
      </c>
      <c r="D99" s="14" t="s">
        <v>48</v>
      </c>
      <c r="E99" s="19">
        <v>3</v>
      </c>
      <c r="F99" s="542"/>
      <c r="G99" s="547">
        <f t="shared" si="12"/>
        <v>0</v>
      </c>
    </row>
    <row r="100" spans="1:7" x14ac:dyDescent="0.2">
      <c r="A100" s="35"/>
      <c r="B100" s="15" t="s">
        <v>4</v>
      </c>
      <c r="C100" s="396" t="s">
        <v>148</v>
      </c>
      <c r="D100" s="14" t="s">
        <v>48</v>
      </c>
      <c r="E100" s="19">
        <v>6</v>
      </c>
      <c r="F100" s="542"/>
      <c r="G100" s="547">
        <f t="shared" si="12"/>
        <v>0</v>
      </c>
    </row>
    <row r="101" spans="1:7" x14ac:dyDescent="0.2">
      <c r="A101" s="35"/>
      <c r="B101" s="15"/>
      <c r="C101" s="396"/>
    </row>
    <row r="102" spans="1:7" x14ac:dyDescent="0.2">
      <c r="A102" s="35"/>
      <c r="B102" s="15"/>
      <c r="C102" s="396"/>
    </row>
    <row r="103" spans="1:7" x14ac:dyDescent="0.2">
      <c r="A103" s="42">
        <f>MAX(A$12:A102)+1</f>
        <v>14</v>
      </c>
      <c r="B103" s="15"/>
      <c r="C103" s="396" t="s">
        <v>890</v>
      </c>
    </row>
    <row r="104" spans="1:7" ht="69" customHeight="1" x14ac:dyDescent="0.2">
      <c r="A104" s="42"/>
      <c r="B104" s="15"/>
      <c r="C104" s="396" t="s">
        <v>891</v>
      </c>
    </row>
    <row r="105" spans="1:7" x14ac:dyDescent="0.2">
      <c r="A105" s="42"/>
      <c r="B105" s="15"/>
      <c r="C105" s="396" t="s">
        <v>892</v>
      </c>
    </row>
    <row r="106" spans="1:7" x14ac:dyDescent="0.2">
      <c r="A106" s="35"/>
      <c r="B106" s="15"/>
      <c r="C106" s="396"/>
    </row>
    <row r="107" spans="1:7" x14ac:dyDescent="0.2">
      <c r="A107" s="35"/>
      <c r="B107" s="15" t="s">
        <v>4</v>
      </c>
      <c r="C107" s="396" t="s">
        <v>893</v>
      </c>
      <c r="D107" s="14" t="s">
        <v>48</v>
      </c>
      <c r="E107" s="19">
        <v>1</v>
      </c>
      <c r="F107" s="542"/>
      <c r="G107" s="547">
        <f t="shared" ref="G107:G109" si="13">ROUND(E107*F107,2)</f>
        <v>0</v>
      </c>
    </row>
    <row r="108" spans="1:7" x14ac:dyDescent="0.2">
      <c r="A108" s="35"/>
      <c r="B108" s="15" t="s">
        <v>4</v>
      </c>
      <c r="C108" s="396" t="s">
        <v>894</v>
      </c>
      <c r="D108" s="14" t="s">
        <v>48</v>
      </c>
      <c r="E108" s="19">
        <v>8</v>
      </c>
      <c r="F108" s="542"/>
      <c r="G108" s="547">
        <f t="shared" si="13"/>
        <v>0</v>
      </c>
    </row>
    <row r="109" spans="1:7" x14ac:dyDescent="0.2">
      <c r="A109" s="35"/>
      <c r="B109" s="15" t="s">
        <v>4</v>
      </c>
      <c r="C109" s="396" t="s">
        <v>895</v>
      </c>
      <c r="D109" s="14" t="s">
        <v>48</v>
      </c>
      <c r="E109" s="19">
        <v>3</v>
      </c>
      <c r="F109" s="542"/>
      <c r="G109" s="547">
        <f t="shared" si="13"/>
        <v>0</v>
      </c>
    </row>
    <row r="110" spans="1:7" x14ac:dyDescent="0.2">
      <c r="A110" s="35"/>
      <c r="B110" s="15"/>
      <c r="C110" s="396"/>
    </row>
    <row r="111" spans="1:7" x14ac:dyDescent="0.2">
      <c r="A111" s="35"/>
      <c r="B111" s="15"/>
      <c r="C111" s="396"/>
    </row>
    <row r="112" spans="1:7" x14ac:dyDescent="0.2">
      <c r="A112" s="42">
        <f>MAX(A$12:A111)+1</f>
        <v>15</v>
      </c>
      <c r="B112" s="15"/>
      <c r="C112" s="396" t="s">
        <v>896</v>
      </c>
    </row>
    <row r="113" spans="1:11" ht="70.5" customHeight="1" x14ac:dyDescent="0.2">
      <c r="A113" s="42"/>
      <c r="B113" s="15"/>
      <c r="C113" s="396" t="s">
        <v>897</v>
      </c>
    </row>
    <row r="114" spans="1:11" x14ac:dyDescent="0.2">
      <c r="A114" s="42"/>
      <c r="B114" s="15"/>
      <c r="C114" s="396" t="s">
        <v>898</v>
      </c>
    </row>
    <row r="115" spans="1:11" x14ac:dyDescent="0.2">
      <c r="A115" s="35"/>
      <c r="B115" s="15"/>
      <c r="C115" s="396"/>
    </row>
    <row r="116" spans="1:11" x14ac:dyDescent="0.2">
      <c r="A116" s="35"/>
      <c r="B116" s="15" t="s">
        <v>4</v>
      </c>
      <c r="C116" s="396" t="s">
        <v>899</v>
      </c>
      <c r="D116" s="14" t="s">
        <v>48</v>
      </c>
      <c r="E116" s="19">
        <v>3</v>
      </c>
      <c r="F116" s="542"/>
      <c r="G116" s="547">
        <f t="shared" ref="G116" si="14">ROUND(E116*F116,2)</f>
        <v>0</v>
      </c>
    </row>
    <row r="117" spans="1:11" x14ac:dyDescent="0.2">
      <c r="A117" s="35"/>
      <c r="B117" s="15"/>
      <c r="C117" s="396"/>
    </row>
    <row r="118" spans="1:11" x14ac:dyDescent="0.2">
      <c r="A118" s="35"/>
      <c r="B118" s="15"/>
      <c r="C118" s="396"/>
    </row>
    <row r="119" spans="1:11" ht="25.5" x14ac:dyDescent="0.2">
      <c r="A119" s="42">
        <f>MAX(A$12:A118)+1</f>
        <v>16</v>
      </c>
      <c r="B119" s="15"/>
      <c r="C119" s="396" t="s">
        <v>900</v>
      </c>
    </row>
    <row r="120" spans="1:11" x14ac:dyDescent="0.2">
      <c r="A120" s="42"/>
      <c r="B120" s="15"/>
      <c r="C120" s="396" t="s">
        <v>2003</v>
      </c>
      <c r="D120" s="14" t="s">
        <v>2004</v>
      </c>
      <c r="E120" s="19">
        <v>1</v>
      </c>
      <c r="F120" s="542"/>
      <c r="G120" s="547">
        <f t="shared" ref="G120" si="15">ROUND(E120*F120,2)</f>
        <v>0</v>
      </c>
    </row>
    <row r="121" spans="1:11" ht="13.5" thickBot="1" x14ac:dyDescent="0.25">
      <c r="A121" s="42"/>
      <c r="B121" s="15"/>
      <c r="C121" s="396"/>
    </row>
    <row r="122" spans="1:11" ht="13.5" thickBot="1" x14ac:dyDescent="0.25">
      <c r="A122" s="401">
        <f>+A11</f>
        <v>1</v>
      </c>
      <c r="B122" s="116"/>
      <c r="C122" s="117" t="str">
        <f>+C11&amp;":"</f>
        <v>DEMONTAŽE I PRIPREMNI RADOVI:</v>
      </c>
      <c r="D122" s="543"/>
      <c r="E122" s="120" t="s">
        <v>14</v>
      </c>
      <c r="F122" s="120"/>
      <c r="G122" s="546">
        <f>SUM($G$10:G121)</f>
        <v>0</v>
      </c>
    </row>
    <row r="123" spans="1:11" x14ac:dyDescent="0.2">
      <c r="A123" s="35"/>
      <c r="B123" s="15"/>
    </row>
    <row r="124" spans="1:11" ht="13.5" thickBot="1" x14ac:dyDescent="0.25">
      <c r="A124" s="35"/>
      <c r="B124" s="15"/>
      <c r="C124" s="395"/>
      <c r="G124" s="547">
        <f t="shared" ref="G124:G126" si="16">+F124*E124</f>
        <v>0</v>
      </c>
    </row>
    <row r="125" spans="1:11" s="28" customFormat="1" ht="13.5" thickBot="1" x14ac:dyDescent="0.25">
      <c r="A125" s="118">
        <v>2</v>
      </c>
      <c r="B125" s="116"/>
      <c r="C125" s="117" t="s">
        <v>150</v>
      </c>
      <c r="D125" s="543"/>
      <c r="E125" s="120"/>
      <c r="F125" s="120"/>
      <c r="G125" s="546">
        <f t="shared" si="16"/>
        <v>0</v>
      </c>
      <c r="H125" s="41"/>
      <c r="I125" s="41"/>
      <c r="J125" s="41"/>
      <c r="K125" s="41"/>
    </row>
    <row r="126" spans="1:11" x14ac:dyDescent="0.2">
      <c r="A126" s="42"/>
      <c r="B126" s="15"/>
      <c r="C126" s="395"/>
      <c r="G126" s="547">
        <f t="shared" si="16"/>
        <v>0</v>
      </c>
    </row>
    <row r="127" spans="1:11" x14ac:dyDescent="0.2">
      <c r="A127" s="42"/>
      <c r="B127" s="15"/>
      <c r="C127" s="395"/>
    </row>
    <row r="128" spans="1:11" x14ac:dyDescent="0.2">
      <c r="A128" s="42">
        <f>+MAX($A$126:A127)+1</f>
        <v>1</v>
      </c>
      <c r="B128" s="15"/>
      <c r="C128" s="395" t="s">
        <v>160</v>
      </c>
      <c r="H128" s="17"/>
      <c r="I128" s="17"/>
      <c r="J128" s="17"/>
      <c r="K128" s="17"/>
    </row>
    <row r="129" spans="1:11" ht="72" customHeight="1" x14ac:dyDescent="0.2">
      <c r="A129" s="35"/>
      <c r="B129" s="15"/>
      <c r="C129" s="395" t="s">
        <v>728</v>
      </c>
      <c r="H129" s="17"/>
      <c r="I129" s="17"/>
      <c r="J129" s="17"/>
      <c r="K129" s="17"/>
    </row>
    <row r="130" spans="1:11" x14ac:dyDescent="0.2">
      <c r="A130" s="35"/>
      <c r="B130" s="15"/>
      <c r="C130" s="395" t="s">
        <v>154</v>
      </c>
      <c r="D130" s="18" t="s">
        <v>3</v>
      </c>
      <c r="E130" s="19">
        <v>55</v>
      </c>
      <c r="F130" s="542"/>
      <c r="G130" s="547">
        <f t="shared" ref="G130" si="17">ROUND(E130*F130,2)</f>
        <v>0</v>
      </c>
      <c r="H130" s="17"/>
      <c r="I130" s="17"/>
      <c r="J130" s="17"/>
      <c r="K130" s="17"/>
    </row>
    <row r="131" spans="1:11" x14ac:dyDescent="0.2">
      <c r="A131" s="42"/>
      <c r="B131" s="15"/>
      <c r="C131" s="395"/>
    </row>
    <row r="132" spans="1:11" x14ac:dyDescent="0.2">
      <c r="A132" s="42"/>
      <c r="B132" s="15"/>
      <c r="C132" s="395"/>
    </row>
    <row r="133" spans="1:11" x14ac:dyDescent="0.2">
      <c r="A133" s="42">
        <f>+MAX($A$126:A132)+1</f>
        <v>2</v>
      </c>
      <c r="B133" s="15"/>
      <c r="C133" s="395" t="s">
        <v>153</v>
      </c>
      <c r="H133" s="17"/>
      <c r="I133" s="17"/>
      <c r="J133" s="17"/>
      <c r="K133" s="17"/>
    </row>
    <row r="134" spans="1:11" ht="63.75" customHeight="1" x14ac:dyDescent="0.2">
      <c r="A134" s="35"/>
      <c r="B134" s="15"/>
      <c r="C134" s="395" t="s">
        <v>729</v>
      </c>
      <c r="H134" s="17"/>
      <c r="I134" s="17"/>
      <c r="J134" s="17"/>
      <c r="K134" s="17"/>
    </row>
    <row r="135" spans="1:11" x14ac:dyDescent="0.2">
      <c r="A135" s="35"/>
      <c r="B135" s="15"/>
      <c r="C135" s="395" t="s">
        <v>154</v>
      </c>
      <c r="D135" s="18" t="s">
        <v>3</v>
      </c>
      <c r="E135" s="19">
        <v>36</v>
      </c>
      <c r="F135" s="542"/>
      <c r="G135" s="547">
        <f t="shared" ref="G135" si="18">ROUND(E135*F135,2)</f>
        <v>0</v>
      </c>
      <c r="H135" s="17"/>
      <c r="I135" s="17"/>
      <c r="J135" s="17"/>
      <c r="K135" s="17"/>
    </row>
    <row r="136" spans="1:11" x14ac:dyDescent="0.2">
      <c r="A136" s="42"/>
      <c r="B136" s="15"/>
      <c r="C136" s="395"/>
    </row>
    <row r="137" spans="1:11" x14ac:dyDescent="0.2">
      <c r="A137" s="42"/>
      <c r="B137" s="15"/>
      <c r="C137" s="395"/>
    </row>
    <row r="138" spans="1:11" x14ac:dyDescent="0.2">
      <c r="A138" s="42">
        <f>+MAX($A$126:A137)+1</f>
        <v>3</v>
      </c>
      <c r="B138" s="15"/>
      <c r="C138" s="395" t="s">
        <v>159</v>
      </c>
      <c r="H138" s="17"/>
      <c r="I138" s="17"/>
      <c r="J138" s="17"/>
      <c r="K138" s="17"/>
    </row>
    <row r="139" spans="1:11" ht="66.75" customHeight="1" x14ac:dyDescent="0.2">
      <c r="A139" s="35"/>
      <c r="B139" s="15"/>
      <c r="C139" s="395" t="s">
        <v>730</v>
      </c>
      <c r="H139" s="17"/>
      <c r="I139" s="17"/>
      <c r="J139" s="17"/>
      <c r="K139" s="17"/>
    </row>
    <row r="140" spans="1:11" x14ac:dyDescent="0.2">
      <c r="A140" s="35"/>
      <c r="B140" s="15"/>
      <c r="C140" s="395" t="s">
        <v>154</v>
      </c>
      <c r="D140" s="18" t="s">
        <v>3</v>
      </c>
      <c r="E140" s="19">
        <v>142</v>
      </c>
      <c r="F140" s="542"/>
      <c r="G140" s="547">
        <f t="shared" ref="G140" si="19">ROUND(E140*F140,2)</f>
        <v>0</v>
      </c>
      <c r="H140" s="17"/>
      <c r="I140" s="17"/>
      <c r="J140" s="17"/>
      <c r="K140" s="17"/>
    </row>
    <row r="141" spans="1:11" x14ac:dyDescent="0.2">
      <c r="A141" s="42"/>
      <c r="B141" s="15"/>
      <c r="C141" s="395"/>
    </row>
    <row r="142" spans="1:11" x14ac:dyDescent="0.2">
      <c r="A142" s="42"/>
      <c r="B142" s="15"/>
      <c r="C142" s="395"/>
    </row>
    <row r="143" spans="1:11" ht="33.75" customHeight="1" x14ac:dyDescent="0.2">
      <c r="A143" s="42">
        <f>+MAX($A$126:A142)+1</f>
        <v>4</v>
      </c>
      <c r="B143" s="15"/>
      <c r="C143" s="395" t="s">
        <v>731</v>
      </c>
      <c r="H143" s="17"/>
      <c r="I143" s="17"/>
      <c r="J143" s="17"/>
      <c r="K143" s="17"/>
    </row>
    <row r="144" spans="1:11" ht="81" customHeight="1" x14ac:dyDescent="0.2">
      <c r="A144" s="35"/>
      <c r="B144" s="15"/>
      <c r="C144" s="395" t="s">
        <v>732</v>
      </c>
      <c r="H144" s="17"/>
      <c r="I144" s="17"/>
      <c r="J144" s="17"/>
      <c r="K144" s="17"/>
    </row>
    <row r="145" spans="1:11" x14ac:dyDescent="0.2">
      <c r="A145" s="35"/>
      <c r="B145" s="15"/>
      <c r="C145" s="395" t="s">
        <v>154</v>
      </c>
      <c r="D145" s="18" t="s">
        <v>3</v>
      </c>
      <c r="E145" s="19">
        <v>75</v>
      </c>
      <c r="F145" s="542"/>
      <c r="G145" s="547">
        <f t="shared" ref="G145" si="20">ROUND(E145*F145,2)</f>
        <v>0</v>
      </c>
      <c r="H145" s="17"/>
      <c r="I145" s="17"/>
      <c r="J145" s="17"/>
      <c r="K145" s="17"/>
    </row>
    <row r="146" spans="1:11" x14ac:dyDescent="0.2">
      <c r="A146" s="42"/>
      <c r="B146" s="15"/>
      <c r="C146" s="395"/>
    </row>
    <row r="147" spans="1:11" x14ac:dyDescent="0.2">
      <c r="A147" s="42"/>
      <c r="B147" s="15"/>
      <c r="C147" s="395"/>
    </row>
    <row r="148" spans="1:11" x14ac:dyDescent="0.2">
      <c r="A148" s="42">
        <f>+MAX($A$126:A147)+1</f>
        <v>5</v>
      </c>
      <c r="B148" s="15"/>
      <c r="C148" s="395" t="s">
        <v>157</v>
      </c>
      <c r="H148" s="17"/>
      <c r="I148" s="17"/>
      <c r="J148" s="17"/>
      <c r="K148" s="17"/>
    </row>
    <row r="149" spans="1:11" ht="67.5" customHeight="1" x14ac:dyDescent="0.2">
      <c r="A149" s="35"/>
      <c r="B149" s="15"/>
      <c r="C149" s="395" t="s">
        <v>733</v>
      </c>
      <c r="H149" s="17"/>
      <c r="I149" s="17"/>
      <c r="J149" s="17"/>
      <c r="K149" s="17"/>
    </row>
    <row r="150" spans="1:11" x14ac:dyDescent="0.2">
      <c r="A150" s="35"/>
      <c r="B150" s="15"/>
      <c r="C150" s="395" t="s">
        <v>154</v>
      </c>
      <c r="D150" s="18" t="s">
        <v>3</v>
      </c>
      <c r="E150" s="19">
        <v>10.5</v>
      </c>
      <c r="F150" s="542"/>
      <c r="G150" s="547">
        <f t="shared" ref="G150" si="21">ROUND(E150*F150,2)</f>
        <v>0</v>
      </c>
      <c r="H150" s="17"/>
      <c r="I150" s="17"/>
      <c r="J150" s="17"/>
      <c r="K150" s="17"/>
    </row>
    <row r="151" spans="1:11" x14ac:dyDescent="0.2">
      <c r="A151" s="35"/>
      <c r="B151" s="15"/>
      <c r="C151" s="514"/>
      <c r="D151" s="18"/>
      <c r="H151" s="17"/>
      <c r="I151" s="17"/>
      <c r="J151" s="17"/>
      <c r="K151" s="17"/>
    </row>
    <row r="152" spans="1:11" x14ac:dyDescent="0.2">
      <c r="A152" s="42"/>
      <c r="B152" s="15"/>
      <c r="C152" s="395"/>
    </row>
    <row r="153" spans="1:11" ht="26.25" customHeight="1" x14ac:dyDescent="0.2">
      <c r="A153" s="42">
        <f>+MAX($A$126:A152)+1</f>
        <v>6</v>
      </c>
      <c r="B153" s="15"/>
      <c r="C153" s="395" t="s">
        <v>155</v>
      </c>
      <c r="H153" s="17"/>
      <c r="I153" s="17"/>
      <c r="J153" s="17"/>
      <c r="K153" s="17"/>
    </row>
    <row r="154" spans="1:11" ht="66" customHeight="1" x14ac:dyDescent="0.2">
      <c r="A154" s="35"/>
      <c r="B154" s="15"/>
      <c r="C154" s="395" t="s">
        <v>734</v>
      </c>
      <c r="H154" s="17"/>
      <c r="I154" s="17"/>
      <c r="J154" s="17"/>
      <c r="K154" s="17"/>
    </row>
    <row r="155" spans="1:11" x14ac:dyDescent="0.2">
      <c r="A155" s="35"/>
      <c r="B155" s="15"/>
      <c r="C155" s="395" t="s">
        <v>154</v>
      </c>
      <c r="D155" s="18" t="s">
        <v>3</v>
      </c>
      <c r="E155" s="19">
        <v>41</v>
      </c>
      <c r="F155" s="542"/>
      <c r="G155" s="547">
        <f t="shared" ref="G155" si="22">ROUND(E155*F155,2)</f>
        <v>0</v>
      </c>
      <c r="H155" s="17"/>
      <c r="I155" s="17"/>
      <c r="J155" s="17"/>
      <c r="K155" s="17"/>
    </row>
    <row r="156" spans="1:11" x14ac:dyDescent="0.2">
      <c r="A156" s="42"/>
      <c r="B156" s="15"/>
      <c r="C156" s="395"/>
    </row>
    <row r="157" spans="1:11" x14ac:dyDescent="0.2">
      <c r="A157" s="42"/>
      <c r="B157" s="15"/>
      <c r="C157" s="395"/>
    </row>
    <row r="158" spans="1:11" x14ac:dyDescent="0.2">
      <c r="A158" s="42">
        <f>+MAX($A$126:A157)+1</f>
        <v>7</v>
      </c>
      <c r="B158" s="15"/>
      <c r="C158" s="395" t="s">
        <v>158</v>
      </c>
      <c r="H158" s="17"/>
      <c r="I158" s="17"/>
      <c r="J158" s="17"/>
      <c r="K158" s="17"/>
    </row>
    <row r="159" spans="1:11" ht="80.25" customHeight="1" x14ac:dyDescent="0.2">
      <c r="A159" s="35"/>
      <c r="B159" s="15"/>
      <c r="C159" s="395" t="s">
        <v>735</v>
      </c>
      <c r="H159" s="17"/>
      <c r="I159" s="17"/>
      <c r="J159" s="17"/>
      <c r="K159" s="17"/>
    </row>
    <row r="160" spans="1:11" x14ac:dyDescent="0.2">
      <c r="A160" s="35"/>
      <c r="B160" s="15"/>
      <c r="C160" s="395" t="s">
        <v>154</v>
      </c>
      <c r="D160" s="18" t="s">
        <v>3</v>
      </c>
      <c r="E160" s="19">
        <v>2.5</v>
      </c>
      <c r="F160" s="542"/>
      <c r="G160" s="547">
        <f t="shared" ref="G160" si="23">ROUND(E160*F160,2)</f>
        <v>0</v>
      </c>
      <c r="H160" s="17"/>
      <c r="I160" s="17"/>
      <c r="J160" s="17"/>
      <c r="K160" s="17"/>
    </row>
    <row r="161" spans="1:11" x14ac:dyDescent="0.2">
      <c r="A161" s="42"/>
      <c r="B161" s="15"/>
      <c r="C161" s="395"/>
    </row>
    <row r="162" spans="1:11" x14ac:dyDescent="0.2">
      <c r="A162" s="42"/>
      <c r="B162" s="15"/>
      <c r="C162" s="395"/>
    </row>
    <row r="163" spans="1:11" ht="38.25" customHeight="1" x14ac:dyDescent="0.2">
      <c r="A163" s="42">
        <f>+MAX($A$126:A162)+1</f>
        <v>8</v>
      </c>
      <c r="B163" s="15"/>
      <c r="C163" s="395" t="s">
        <v>156</v>
      </c>
      <c r="H163" s="17"/>
      <c r="I163" s="17"/>
      <c r="J163" s="17"/>
      <c r="K163" s="17"/>
    </row>
    <row r="164" spans="1:11" ht="66.75" customHeight="1" x14ac:dyDescent="0.2">
      <c r="A164" s="35"/>
      <c r="B164" s="15"/>
      <c r="C164" s="395" t="s">
        <v>736</v>
      </c>
      <c r="H164" s="17"/>
      <c r="I164" s="17"/>
      <c r="J164" s="17"/>
      <c r="K164" s="17"/>
    </row>
    <row r="165" spans="1:11" x14ac:dyDescent="0.2">
      <c r="A165" s="35"/>
      <c r="B165" s="15"/>
      <c r="C165" s="395" t="s">
        <v>154</v>
      </c>
      <c r="D165" s="18" t="s">
        <v>3</v>
      </c>
      <c r="E165" s="19">
        <v>37</v>
      </c>
      <c r="F165" s="542"/>
      <c r="G165" s="547">
        <f t="shared" ref="G165" si="24">ROUND(E165*F165,2)</f>
        <v>0</v>
      </c>
      <c r="H165" s="17"/>
      <c r="I165" s="17"/>
      <c r="J165" s="17"/>
      <c r="K165" s="17"/>
    </row>
    <row r="166" spans="1:11" x14ac:dyDescent="0.2">
      <c r="A166" s="42"/>
      <c r="B166" s="15"/>
      <c r="C166" s="395"/>
    </row>
    <row r="167" spans="1:11" x14ac:dyDescent="0.2">
      <c r="A167" s="42"/>
      <c r="B167" s="15"/>
      <c r="C167" s="395"/>
    </row>
    <row r="168" spans="1:11" x14ac:dyDescent="0.2">
      <c r="A168" s="42">
        <f>+MAX($A$126:A167)+1</f>
        <v>9</v>
      </c>
      <c r="B168" s="15"/>
      <c r="C168" s="395" t="s">
        <v>161</v>
      </c>
      <c r="H168" s="17"/>
      <c r="I168" s="17"/>
      <c r="J168" s="17"/>
      <c r="K168" s="17"/>
    </row>
    <row r="169" spans="1:11" ht="51.75" customHeight="1" x14ac:dyDescent="0.2">
      <c r="A169" s="35"/>
      <c r="B169" s="15"/>
      <c r="C169" s="395" t="s">
        <v>738</v>
      </c>
      <c r="H169" s="17"/>
      <c r="I169" s="17"/>
      <c r="J169" s="17"/>
      <c r="K169" s="17"/>
    </row>
    <row r="170" spans="1:11" x14ac:dyDescent="0.2">
      <c r="A170" s="35"/>
      <c r="B170" s="15"/>
      <c r="C170" s="395" t="s">
        <v>19</v>
      </c>
      <c r="D170" s="18" t="s">
        <v>3</v>
      </c>
      <c r="E170" s="19">
        <v>73</v>
      </c>
      <c r="F170" s="542"/>
      <c r="G170" s="547">
        <f t="shared" ref="G170" si="25">ROUND(E170*F170,2)</f>
        <v>0</v>
      </c>
      <c r="H170" s="17"/>
      <c r="I170" s="17"/>
      <c r="J170" s="17"/>
      <c r="K170" s="17"/>
    </row>
    <row r="171" spans="1:11" x14ac:dyDescent="0.2">
      <c r="A171" s="42"/>
      <c r="B171" s="15"/>
      <c r="C171" s="395"/>
    </row>
    <row r="172" spans="1:11" x14ac:dyDescent="0.2">
      <c r="A172" s="42"/>
      <c r="B172" s="15"/>
      <c r="C172" s="395"/>
    </row>
    <row r="173" spans="1:11" x14ac:dyDescent="0.2">
      <c r="A173" s="42">
        <f>+MAX($A$126:A172)+1</f>
        <v>10</v>
      </c>
      <c r="B173" s="15"/>
      <c r="C173" s="395" t="s">
        <v>162</v>
      </c>
      <c r="H173" s="17"/>
      <c r="I173" s="17"/>
      <c r="J173" s="17"/>
      <c r="K173" s="17"/>
    </row>
    <row r="174" spans="1:11" ht="68.25" customHeight="1" x14ac:dyDescent="0.2">
      <c r="A174" s="35"/>
      <c r="B174" s="15"/>
      <c r="C174" s="395" t="s">
        <v>737</v>
      </c>
      <c r="H174" s="17"/>
      <c r="I174" s="17"/>
      <c r="J174" s="17"/>
      <c r="K174" s="17"/>
    </row>
    <row r="175" spans="1:11" x14ac:dyDescent="0.2">
      <c r="A175" s="35"/>
      <c r="B175" s="15"/>
      <c r="C175" s="395" t="s">
        <v>19</v>
      </c>
      <c r="D175" s="18" t="s">
        <v>3</v>
      </c>
      <c r="E175" s="19">
        <v>216</v>
      </c>
      <c r="F175" s="542"/>
      <c r="G175" s="547">
        <f t="shared" ref="G175" si="26">ROUND(E175*F175,2)</f>
        <v>0</v>
      </c>
      <c r="H175" s="17"/>
      <c r="I175" s="17"/>
      <c r="J175" s="17"/>
      <c r="K175" s="17"/>
    </row>
    <row r="176" spans="1:11" x14ac:dyDescent="0.2">
      <c r="A176" s="42"/>
      <c r="B176" s="15"/>
      <c r="C176" s="395"/>
    </row>
    <row r="177" spans="1:11" x14ac:dyDescent="0.2">
      <c r="A177" s="42"/>
      <c r="B177" s="15"/>
      <c r="C177" s="395"/>
    </row>
    <row r="178" spans="1:11" ht="39" customHeight="1" x14ac:dyDescent="0.2">
      <c r="A178" s="42">
        <f>+MAX($A$126:A177)+1</f>
        <v>11</v>
      </c>
      <c r="B178" s="15"/>
      <c r="C178" s="395" t="s">
        <v>1420</v>
      </c>
      <c r="H178" s="17"/>
      <c r="I178" s="17"/>
      <c r="J178" s="17"/>
      <c r="K178" s="17"/>
    </row>
    <row r="179" spans="1:11" ht="38.25" customHeight="1" x14ac:dyDescent="0.2">
      <c r="A179" s="42"/>
      <c r="B179" s="15"/>
      <c r="C179" s="395" t="s">
        <v>805</v>
      </c>
      <c r="H179" s="17"/>
      <c r="I179" s="17"/>
      <c r="J179" s="17"/>
      <c r="K179" s="17"/>
    </row>
    <row r="180" spans="1:11" ht="91.5" customHeight="1" x14ac:dyDescent="0.2">
      <c r="A180" s="35"/>
      <c r="B180" s="15"/>
      <c r="C180" s="395" t="s">
        <v>810</v>
      </c>
      <c r="H180" s="17"/>
      <c r="I180" s="17"/>
      <c r="J180" s="17"/>
      <c r="K180" s="17"/>
    </row>
    <row r="181" spans="1:11" ht="51.75" customHeight="1" x14ac:dyDescent="0.2">
      <c r="A181" s="35"/>
      <c r="B181" s="15"/>
      <c r="C181" s="395" t="s">
        <v>806</v>
      </c>
      <c r="H181" s="17"/>
      <c r="I181" s="17"/>
      <c r="J181" s="17"/>
      <c r="K181" s="17"/>
    </row>
    <row r="182" spans="1:11" ht="39" customHeight="1" x14ac:dyDescent="0.2">
      <c r="A182" s="42"/>
      <c r="B182" s="15"/>
      <c r="C182" s="395" t="s">
        <v>794</v>
      </c>
      <c r="H182" s="18"/>
      <c r="I182" s="17"/>
      <c r="J182" s="17"/>
      <c r="K182" s="17"/>
    </row>
    <row r="183" spans="1:11" x14ac:dyDescent="0.2">
      <c r="A183" s="35"/>
      <c r="B183" s="15"/>
      <c r="C183" s="395" t="s">
        <v>19</v>
      </c>
      <c r="D183" s="18" t="s">
        <v>3</v>
      </c>
      <c r="E183" s="19">
        <v>595</v>
      </c>
      <c r="F183" s="542"/>
      <c r="G183" s="547">
        <f t="shared" ref="G183" si="27">ROUND(E183*F183,2)</f>
        <v>0</v>
      </c>
      <c r="H183" s="17"/>
      <c r="I183" s="17"/>
      <c r="J183" s="17"/>
      <c r="K183" s="17"/>
    </row>
    <row r="184" spans="1:11" x14ac:dyDescent="0.2">
      <c r="A184" s="42"/>
      <c r="B184" s="15"/>
      <c r="C184" s="395"/>
      <c r="H184" s="17"/>
      <c r="I184" s="17"/>
      <c r="J184" s="17"/>
      <c r="K184" s="17"/>
    </row>
    <row r="185" spans="1:11" x14ac:dyDescent="0.2">
      <c r="A185" s="42"/>
      <c r="B185" s="15"/>
      <c r="C185" s="395"/>
      <c r="H185" s="17"/>
      <c r="I185" s="17"/>
      <c r="J185" s="17"/>
      <c r="K185" s="17"/>
    </row>
    <row r="186" spans="1:11" ht="24.75" customHeight="1" x14ac:dyDescent="0.2">
      <c r="A186" s="42">
        <f>+MAX($A$126:A185)+1</f>
        <v>12</v>
      </c>
      <c r="B186" s="15"/>
      <c r="C186" s="395" t="s">
        <v>1408</v>
      </c>
      <c r="H186" s="17"/>
      <c r="I186" s="17"/>
      <c r="J186" s="17"/>
      <c r="K186" s="17"/>
    </row>
    <row r="187" spans="1:11" ht="39" customHeight="1" x14ac:dyDescent="0.2">
      <c r="A187" s="42"/>
      <c r="B187" s="15"/>
      <c r="C187" s="395" t="s">
        <v>805</v>
      </c>
      <c r="H187" s="17"/>
      <c r="I187" s="17"/>
      <c r="J187" s="17"/>
      <c r="K187" s="17"/>
    </row>
    <row r="188" spans="1:11" ht="18.75" customHeight="1" x14ac:dyDescent="0.2">
      <c r="A188" s="35"/>
      <c r="B188" s="15"/>
      <c r="C188" s="395" t="s">
        <v>808</v>
      </c>
      <c r="H188" s="17"/>
      <c r="I188" s="17"/>
      <c r="J188" s="17"/>
      <c r="K188" s="17"/>
    </row>
    <row r="189" spans="1:11" ht="51" customHeight="1" x14ac:dyDescent="0.2">
      <c r="A189" s="35"/>
      <c r="B189" s="15"/>
      <c r="C189" s="395" t="s">
        <v>807</v>
      </c>
      <c r="H189" s="17"/>
      <c r="I189" s="17"/>
      <c r="J189" s="17"/>
      <c r="K189" s="17"/>
    </row>
    <row r="190" spans="1:11" x14ac:dyDescent="0.2">
      <c r="A190" s="35"/>
      <c r="B190" s="15"/>
      <c r="C190" s="395" t="s">
        <v>19</v>
      </c>
      <c r="D190" s="18" t="s">
        <v>3</v>
      </c>
      <c r="E190" s="19">
        <v>132</v>
      </c>
      <c r="F190" s="542"/>
      <c r="G190" s="547">
        <f t="shared" ref="G190" si="28">ROUND(E190*F190,2)</f>
        <v>0</v>
      </c>
      <c r="H190" s="17"/>
      <c r="I190" s="17"/>
      <c r="J190" s="17"/>
      <c r="K190" s="17"/>
    </row>
    <row r="191" spans="1:11" x14ac:dyDescent="0.2">
      <c r="A191" s="42"/>
      <c r="B191" s="15"/>
      <c r="C191" s="395"/>
    </row>
    <row r="192" spans="1:11" x14ac:dyDescent="0.2">
      <c r="A192" s="42"/>
      <c r="B192" s="15"/>
      <c r="C192" s="395"/>
    </row>
    <row r="193" spans="1:11" x14ac:dyDescent="0.2">
      <c r="A193" s="42">
        <f>+MAX($A$126:A192)+1</f>
        <v>13</v>
      </c>
      <c r="B193" s="15"/>
      <c r="C193" s="395" t="s">
        <v>163</v>
      </c>
      <c r="H193" s="17"/>
      <c r="I193" s="17"/>
      <c r="J193" s="17"/>
      <c r="K193" s="17"/>
    </row>
    <row r="194" spans="1:11" ht="63.75" customHeight="1" x14ac:dyDescent="0.2">
      <c r="A194" s="42"/>
      <c r="B194" s="15"/>
      <c r="C194" s="395" t="s">
        <v>1423</v>
      </c>
      <c r="H194" s="17"/>
      <c r="I194" s="17"/>
      <c r="J194" s="17"/>
      <c r="K194" s="17"/>
    </row>
    <row r="195" spans="1:11" x14ac:dyDescent="0.2">
      <c r="A195" s="42"/>
      <c r="B195" s="15"/>
      <c r="C195" s="395" t="s">
        <v>20</v>
      </c>
      <c r="D195" s="18" t="s">
        <v>3</v>
      </c>
      <c r="E195" s="19">
        <v>55</v>
      </c>
      <c r="F195" s="542"/>
      <c r="G195" s="547">
        <f t="shared" ref="G195" si="29">ROUND(E195*F195,2)</f>
        <v>0</v>
      </c>
      <c r="H195" s="17"/>
      <c r="I195" s="17"/>
      <c r="J195" s="17"/>
      <c r="K195" s="17"/>
    </row>
    <row r="196" spans="1:11" x14ac:dyDescent="0.2">
      <c r="A196" s="42"/>
      <c r="B196" s="15"/>
      <c r="C196" s="395"/>
      <c r="H196" s="17"/>
      <c r="I196" s="17"/>
      <c r="J196" s="17"/>
      <c r="K196" s="17"/>
    </row>
    <row r="197" spans="1:11" x14ac:dyDescent="0.2">
      <c r="A197" s="42"/>
      <c r="B197" s="15"/>
      <c r="C197" s="395"/>
      <c r="H197" s="17"/>
      <c r="I197" s="17"/>
      <c r="J197" s="17"/>
      <c r="K197" s="17"/>
    </row>
    <row r="198" spans="1:11" ht="25.5" x14ac:dyDescent="0.2">
      <c r="A198" s="42">
        <f>+MAX($A$126:A197)+1</f>
        <v>14</v>
      </c>
      <c r="B198" s="15"/>
      <c r="C198" s="395" t="s">
        <v>164</v>
      </c>
      <c r="H198" s="17"/>
      <c r="I198" s="17"/>
      <c r="J198" s="17"/>
      <c r="K198" s="17"/>
    </row>
    <row r="199" spans="1:11" ht="63.75" x14ac:dyDescent="0.2">
      <c r="A199" s="42"/>
      <c r="B199" s="15"/>
      <c r="C199" s="395" t="s">
        <v>1422</v>
      </c>
      <c r="H199" s="17"/>
      <c r="I199" s="17"/>
      <c r="J199" s="17"/>
      <c r="K199" s="17"/>
    </row>
    <row r="200" spans="1:11" x14ac:dyDescent="0.2">
      <c r="A200" s="42"/>
      <c r="B200" s="15"/>
      <c r="C200" s="395" t="s">
        <v>20</v>
      </c>
      <c r="D200" s="18" t="s">
        <v>3</v>
      </c>
      <c r="E200" s="19">
        <v>527</v>
      </c>
      <c r="F200" s="542"/>
      <c r="G200" s="547">
        <f t="shared" ref="G200" si="30">ROUND(E200*F200,2)</f>
        <v>0</v>
      </c>
      <c r="H200" s="17"/>
      <c r="I200" s="17"/>
      <c r="J200" s="17"/>
      <c r="K200" s="17"/>
    </row>
    <row r="201" spans="1:11" x14ac:dyDescent="0.2">
      <c r="A201" s="42"/>
      <c r="B201" s="15"/>
      <c r="C201" s="395"/>
      <c r="H201" s="17"/>
      <c r="I201" s="17"/>
      <c r="J201" s="17"/>
      <c r="K201" s="17"/>
    </row>
    <row r="202" spans="1:11" x14ac:dyDescent="0.2">
      <c r="A202" s="42"/>
      <c r="B202" s="15"/>
      <c r="C202" s="395"/>
      <c r="H202" s="17"/>
      <c r="I202" s="17"/>
      <c r="J202" s="17"/>
      <c r="K202" s="17"/>
    </row>
    <row r="203" spans="1:11" ht="42" customHeight="1" x14ac:dyDescent="0.2">
      <c r="A203" s="42">
        <f>+MAX($A$126:A202)+1</f>
        <v>15</v>
      </c>
      <c r="B203" s="15"/>
      <c r="C203" s="395" t="s">
        <v>1421</v>
      </c>
      <c r="H203" s="17"/>
      <c r="I203" s="17"/>
      <c r="J203" s="17"/>
      <c r="K203" s="17"/>
    </row>
    <row r="204" spans="1:11" ht="65.25" customHeight="1" x14ac:dyDescent="0.2">
      <c r="A204" s="42"/>
      <c r="B204" s="15"/>
      <c r="C204" s="395" t="s">
        <v>1500</v>
      </c>
      <c r="H204" s="17"/>
      <c r="I204" s="17"/>
      <c r="J204" s="17"/>
      <c r="K204" s="17"/>
    </row>
    <row r="205" spans="1:11" x14ac:dyDescent="0.2">
      <c r="A205" s="42"/>
      <c r="B205" s="15"/>
      <c r="C205" s="395" t="s">
        <v>20</v>
      </c>
      <c r="D205" s="18" t="s">
        <v>3</v>
      </c>
      <c r="E205" s="19">
        <v>164</v>
      </c>
      <c r="F205" s="542"/>
      <c r="G205" s="547">
        <f t="shared" ref="G205" si="31">ROUND(E205*F205,2)</f>
        <v>0</v>
      </c>
      <c r="H205" s="17"/>
      <c r="I205" s="17"/>
      <c r="J205" s="17"/>
      <c r="K205" s="17"/>
    </row>
    <row r="206" spans="1:11" x14ac:dyDescent="0.2">
      <c r="A206" s="42"/>
      <c r="B206" s="15"/>
      <c r="C206" s="395"/>
      <c r="H206" s="17"/>
      <c r="I206" s="17"/>
      <c r="J206" s="17"/>
      <c r="K206" s="17"/>
    </row>
    <row r="207" spans="1:11" x14ac:dyDescent="0.2">
      <c r="A207" s="42"/>
      <c r="B207" s="15"/>
      <c r="C207" s="395"/>
      <c r="H207" s="17"/>
      <c r="I207" s="17"/>
      <c r="J207" s="17"/>
      <c r="K207" s="17"/>
    </row>
    <row r="208" spans="1:11" x14ac:dyDescent="0.2">
      <c r="A208" s="42">
        <f>+MAX($A$126:A207)+1</f>
        <v>16</v>
      </c>
      <c r="B208" s="15"/>
      <c r="C208" s="395" t="s">
        <v>21</v>
      </c>
      <c r="H208" s="17"/>
      <c r="I208" s="17"/>
      <c r="J208" s="17"/>
      <c r="K208" s="17"/>
    </row>
    <row r="209" spans="1:14" ht="76.5" x14ac:dyDescent="0.2">
      <c r="A209" s="42"/>
      <c r="B209" s="15"/>
      <c r="C209" s="396" t="s">
        <v>739</v>
      </c>
      <c r="H209" s="17"/>
      <c r="I209" s="17"/>
      <c r="J209" s="17"/>
      <c r="K209" s="17"/>
    </row>
    <row r="210" spans="1:14" x14ac:dyDescent="0.2">
      <c r="A210" s="42"/>
      <c r="B210" s="15"/>
      <c r="C210" s="395" t="s">
        <v>20</v>
      </c>
      <c r="D210" s="18" t="s">
        <v>3</v>
      </c>
      <c r="E210" s="19">
        <f>+E170+E175+E190+E183-E195-E200</f>
        <v>434</v>
      </c>
      <c r="F210" s="542"/>
      <c r="G210" s="547">
        <f t="shared" ref="G210" si="32">ROUND(E210*F210,2)</f>
        <v>0</v>
      </c>
      <c r="H210" s="17"/>
      <c r="I210" s="17"/>
      <c r="J210" s="17"/>
      <c r="K210" s="17"/>
    </row>
    <row r="211" spans="1:14" ht="13.5" thickBot="1" x14ac:dyDescent="0.25">
      <c r="A211" s="42"/>
      <c r="B211" s="15"/>
      <c r="C211" s="395"/>
    </row>
    <row r="212" spans="1:14" ht="13.5" thickBot="1" x14ac:dyDescent="0.25">
      <c r="A212" s="401">
        <f>+A125</f>
        <v>2</v>
      </c>
      <c r="B212" s="116"/>
      <c r="C212" s="117" t="str">
        <f>+C125&amp;":"</f>
        <v>RUŠENJA I ZEMLJANI RADOVI:</v>
      </c>
      <c r="D212" s="543"/>
      <c r="E212" s="120" t="s">
        <v>14</v>
      </c>
      <c r="F212" s="120"/>
      <c r="G212" s="546">
        <f>SUM($G$128:G211)</f>
        <v>0</v>
      </c>
    </row>
    <row r="214" spans="1:14" ht="13.5" thickBot="1" x14ac:dyDescent="0.25"/>
    <row r="215" spans="1:14" s="28" customFormat="1" ht="13.5" thickBot="1" x14ac:dyDescent="0.25">
      <c r="A215" s="118">
        <v>3</v>
      </c>
      <c r="B215" s="116"/>
      <c r="C215" s="117" t="s">
        <v>5</v>
      </c>
      <c r="D215" s="846"/>
      <c r="E215" s="119"/>
      <c r="F215" s="119"/>
      <c r="G215" s="551">
        <f t="shared" ref="G215" si="33">+F215*E215</f>
        <v>0</v>
      </c>
      <c r="H215" s="41"/>
      <c r="I215" s="41"/>
      <c r="J215" s="41"/>
      <c r="K215" s="41"/>
    </row>
    <row r="216" spans="1:14" x14ac:dyDescent="0.2">
      <c r="A216" s="42"/>
      <c r="B216" s="15"/>
      <c r="C216" s="395"/>
    </row>
    <row r="217" spans="1:14" x14ac:dyDescent="0.2">
      <c r="A217" s="42"/>
      <c r="B217" s="15"/>
      <c r="C217" s="395"/>
    </row>
    <row r="218" spans="1:14" ht="37.5" customHeight="1" x14ac:dyDescent="0.2">
      <c r="A218" s="42">
        <f>+MAX($A$216:A217)+1</f>
        <v>1</v>
      </c>
      <c r="B218" s="15"/>
      <c r="C218" s="395" t="s">
        <v>1413</v>
      </c>
      <c r="D218" s="18"/>
      <c r="J218" s="18"/>
      <c r="K218" s="18"/>
      <c r="L218" s="20"/>
      <c r="M218" s="20"/>
    </row>
    <row r="219" spans="1:14" ht="76.5" customHeight="1" x14ac:dyDescent="0.2">
      <c r="A219" s="42"/>
      <c r="B219" s="15"/>
      <c r="C219" s="395" t="s">
        <v>165</v>
      </c>
      <c r="D219" s="18"/>
      <c r="J219" s="18"/>
      <c r="K219" s="18"/>
      <c r="L219" s="20"/>
      <c r="M219" s="20"/>
    </row>
    <row r="220" spans="1:14" x14ac:dyDescent="0.2">
      <c r="A220" s="42"/>
      <c r="B220" s="15"/>
      <c r="C220" s="395" t="s">
        <v>22</v>
      </c>
      <c r="D220" s="18" t="s">
        <v>3</v>
      </c>
      <c r="E220" s="19">
        <v>88</v>
      </c>
      <c r="F220" s="542"/>
      <c r="G220" s="547">
        <f t="shared" ref="G220" si="34">ROUND(E220*F220,2)</f>
        <v>0</v>
      </c>
      <c r="H220" s="18"/>
      <c r="I220" s="18"/>
      <c r="J220" s="18"/>
      <c r="K220" s="18"/>
      <c r="L220" s="18"/>
      <c r="M220" s="20"/>
      <c r="N220" s="20"/>
    </row>
    <row r="221" spans="1:14" x14ac:dyDescent="0.2">
      <c r="A221" s="42"/>
      <c r="B221" s="15"/>
      <c r="C221" s="395"/>
      <c r="D221" s="18"/>
      <c r="J221" s="18"/>
      <c r="K221" s="18"/>
      <c r="L221" s="20"/>
      <c r="M221" s="20"/>
      <c r="N221" s="20"/>
    </row>
    <row r="222" spans="1:14" x14ac:dyDescent="0.2">
      <c r="A222" s="42"/>
      <c r="B222" s="15"/>
      <c r="C222" s="395"/>
      <c r="D222" s="18"/>
      <c r="J222" s="18"/>
      <c r="K222" s="18"/>
      <c r="L222" s="20"/>
      <c r="M222" s="20"/>
      <c r="N222" s="20"/>
    </row>
    <row r="223" spans="1:14" ht="51" customHeight="1" x14ac:dyDescent="0.2">
      <c r="A223" s="42">
        <f>+MAX($A$216:A222)+1</f>
        <v>2</v>
      </c>
      <c r="B223" s="15"/>
      <c r="C223" s="395" t="s">
        <v>2005</v>
      </c>
      <c r="D223" s="18"/>
      <c r="J223" s="18"/>
      <c r="K223" s="18"/>
      <c r="L223" s="20"/>
      <c r="M223" s="20"/>
      <c r="N223" s="20"/>
    </row>
    <row r="224" spans="1:14" ht="64.5" customHeight="1" x14ac:dyDescent="0.2">
      <c r="A224" s="42"/>
      <c r="B224" s="15"/>
      <c r="C224" s="395" t="s">
        <v>811</v>
      </c>
      <c r="D224" s="18"/>
      <c r="J224" s="18"/>
      <c r="K224" s="18"/>
      <c r="L224" s="20"/>
      <c r="M224" s="20"/>
      <c r="N224" s="20"/>
    </row>
    <row r="225" spans="1:14" x14ac:dyDescent="0.2">
      <c r="A225" s="42"/>
      <c r="B225" s="15"/>
      <c r="C225" s="395" t="s">
        <v>22</v>
      </c>
      <c r="D225" s="18"/>
      <c r="J225" s="18"/>
      <c r="K225" s="18"/>
      <c r="L225" s="20"/>
      <c r="M225" s="20"/>
      <c r="N225" s="20"/>
    </row>
    <row r="226" spans="1:14" x14ac:dyDescent="0.2">
      <c r="A226" s="42"/>
      <c r="B226" s="15"/>
      <c r="C226" s="395"/>
      <c r="D226" s="18"/>
      <c r="J226" s="18"/>
      <c r="K226" s="18"/>
      <c r="L226" s="20"/>
      <c r="M226" s="20"/>
      <c r="N226" s="20"/>
    </row>
    <row r="227" spans="1:14" x14ac:dyDescent="0.2">
      <c r="A227" s="42"/>
      <c r="B227" s="14" t="s">
        <v>4</v>
      </c>
      <c r="C227" s="56" t="s">
        <v>23</v>
      </c>
      <c r="D227" s="18" t="s">
        <v>3</v>
      </c>
      <c r="E227" s="19">
        <v>47.1</v>
      </c>
      <c r="F227" s="542"/>
      <c r="G227" s="547">
        <f t="shared" ref="G227:G228" si="35">ROUND(E227*F227,2)</f>
        <v>0</v>
      </c>
      <c r="J227" s="18"/>
      <c r="K227" s="18"/>
      <c r="L227" s="18"/>
      <c r="M227" s="20"/>
      <c r="N227" s="20"/>
    </row>
    <row r="228" spans="1:14" x14ac:dyDescent="0.2">
      <c r="A228" s="42"/>
      <c r="B228" s="14" t="s">
        <v>4</v>
      </c>
      <c r="C228" s="56" t="s">
        <v>24</v>
      </c>
      <c r="D228" s="18" t="s">
        <v>2</v>
      </c>
      <c r="E228" s="19">
        <v>122</v>
      </c>
      <c r="F228" s="542"/>
      <c r="G228" s="547">
        <f t="shared" si="35"/>
        <v>0</v>
      </c>
      <c r="J228" s="18"/>
      <c r="K228" s="18"/>
      <c r="L228" s="20"/>
      <c r="M228" s="20"/>
      <c r="N228" s="20"/>
    </row>
    <row r="229" spans="1:14" x14ac:dyDescent="0.2">
      <c r="A229" s="42"/>
      <c r="B229" s="15"/>
      <c r="C229" s="395"/>
      <c r="D229" s="18"/>
      <c r="J229" s="18"/>
      <c r="K229" s="18"/>
      <c r="L229" s="20"/>
      <c r="M229" s="20"/>
      <c r="N229" s="20"/>
    </row>
    <row r="230" spans="1:14" x14ac:dyDescent="0.2">
      <c r="A230" s="42"/>
      <c r="B230" s="15"/>
      <c r="C230" s="395"/>
      <c r="D230" s="18"/>
      <c r="J230" s="18"/>
      <c r="K230" s="18"/>
      <c r="L230" s="20"/>
      <c r="M230" s="20"/>
      <c r="N230" s="20"/>
    </row>
    <row r="231" spans="1:14" ht="51" x14ac:dyDescent="0.2">
      <c r="A231" s="42">
        <f>+MAX($A$216:A230)+1</f>
        <v>3</v>
      </c>
      <c r="B231" s="15"/>
      <c r="C231" s="395" t="s">
        <v>2006</v>
      </c>
      <c r="D231" s="18"/>
      <c r="J231" s="18"/>
      <c r="K231" s="18"/>
      <c r="L231" s="20"/>
      <c r="M231" s="20"/>
      <c r="N231" s="20"/>
    </row>
    <row r="232" spans="1:14" ht="140.25" x14ac:dyDescent="0.2">
      <c r="A232" s="42"/>
      <c r="B232" s="15"/>
      <c r="C232" s="395" t="s">
        <v>2007</v>
      </c>
      <c r="D232" s="18"/>
      <c r="J232" s="18"/>
      <c r="K232" s="18"/>
      <c r="L232" s="20"/>
      <c r="M232" s="20"/>
      <c r="N232" s="20"/>
    </row>
    <row r="233" spans="1:14" ht="51" x14ac:dyDescent="0.2">
      <c r="A233" s="42"/>
      <c r="B233" s="15"/>
      <c r="C233" s="395" t="s">
        <v>809</v>
      </c>
      <c r="D233" s="18"/>
      <c r="J233" s="18"/>
      <c r="K233" s="18"/>
      <c r="L233" s="20"/>
      <c r="M233" s="20"/>
      <c r="N233" s="20"/>
    </row>
    <row r="234" spans="1:14" ht="25.5" x14ac:dyDescent="0.2">
      <c r="A234" s="42"/>
      <c r="B234" s="15"/>
      <c r="C234" s="395" t="s">
        <v>794</v>
      </c>
      <c r="D234" s="18"/>
      <c r="J234" s="18"/>
      <c r="K234" s="18"/>
      <c r="L234" s="20"/>
      <c r="M234" s="20"/>
      <c r="N234" s="20"/>
    </row>
    <row r="235" spans="1:14" x14ac:dyDescent="0.2">
      <c r="A235" s="42"/>
      <c r="B235" s="15"/>
      <c r="C235" s="395" t="s">
        <v>22</v>
      </c>
      <c r="D235" s="18"/>
      <c r="J235" s="18"/>
      <c r="K235" s="18"/>
      <c r="L235" s="20"/>
      <c r="M235" s="20"/>
      <c r="N235" s="20"/>
    </row>
    <row r="236" spans="1:14" x14ac:dyDescent="0.2">
      <c r="A236" s="42"/>
      <c r="B236" s="15"/>
      <c r="C236" s="395"/>
      <c r="D236" s="18"/>
      <c r="J236" s="18"/>
      <c r="K236" s="18"/>
      <c r="L236" s="20"/>
      <c r="M236" s="20"/>
      <c r="N236" s="20"/>
    </row>
    <row r="237" spans="1:14" x14ac:dyDescent="0.2">
      <c r="A237" s="42"/>
      <c r="B237" s="14" t="s">
        <v>4</v>
      </c>
      <c r="C237" s="56" t="s">
        <v>23</v>
      </c>
      <c r="D237" s="18" t="s">
        <v>3</v>
      </c>
      <c r="E237" s="19">
        <v>157</v>
      </c>
      <c r="F237" s="542"/>
      <c r="G237" s="547">
        <f t="shared" ref="G237:G238" si="36">ROUND(E237*F237,2)</f>
        <v>0</v>
      </c>
      <c r="J237" s="18"/>
      <c r="K237" s="18"/>
      <c r="L237" s="18"/>
      <c r="M237" s="20"/>
      <c r="N237" s="20"/>
    </row>
    <row r="238" spans="1:14" x14ac:dyDescent="0.2">
      <c r="A238" s="42"/>
      <c r="B238" s="14" t="s">
        <v>4</v>
      </c>
      <c r="C238" s="56" t="s">
        <v>24</v>
      </c>
      <c r="D238" s="18" t="s">
        <v>2</v>
      </c>
      <c r="E238" s="19">
        <v>160</v>
      </c>
      <c r="F238" s="542"/>
      <c r="G238" s="547">
        <f t="shared" si="36"/>
        <v>0</v>
      </c>
      <c r="J238" s="18"/>
      <c r="K238" s="18"/>
      <c r="L238" s="20"/>
      <c r="M238" s="20"/>
      <c r="N238" s="20"/>
    </row>
    <row r="239" spans="1:14" x14ac:dyDescent="0.2">
      <c r="A239" s="42"/>
      <c r="B239" s="15"/>
      <c r="C239" s="395"/>
      <c r="D239" s="18"/>
      <c r="J239" s="18"/>
      <c r="K239" s="18"/>
      <c r="L239" s="20"/>
      <c r="M239" s="20"/>
      <c r="N239" s="20"/>
    </row>
    <row r="240" spans="1:14" x14ac:dyDescent="0.2">
      <c r="A240" s="42"/>
      <c r="B240" s="15"/>
      <c r="C240" s="395"/>
      <c r="D240" s="18"/>
      <c r="J240" s="18"/>
      <c r="K240" s="18"/>
      <c r="L240" s="20"/>
      <c r="M240" s="20"/>
      <c r="N240" s="20"/>
    </row>
    <row r="241" spans="1:14" ht="51" x14ac:dyDescent="0.2">
      <c r="A241" s="42">
        <f>+MAX($A$216:A240)+1</f>
        <v>4</v>
      </c>
      <c r="B241" s="15"/>
      <c r="C241" s="395" t="s">
        <v>2008</v>
      </c>
      <c r="D241" s="18"/>
      <c r="J241" s="18"/>
      <c r="K241" s="18"/>
      <c r="L241" s="20"/>
      <c r="M241" s="20"/>
      <c r="N241" s="20"/>
    </row>
    <row r="242" spans="1:14" ht="51" x14ac:dyDescent="0.2">
      <c r="A242" s="42"/>
      <c r="B242" s="15"/>
      <c r="C242" s="395" t="s">
        <v>25</v>
      </c>
      <c r="D242" s="18"/>
      <c r="J242" s="18"/>
      <c r="K242" s="18"/>
      <c r="L242" s="20"/>
      <c r="M242" s="20"/>
      <c r="N242" s="20"/>
    </row>
    <row r="243" spans="1:14" x14ac:dyDescent="0.2">
      <c r="A243" s="42"/>
      <c r="B243" s="15"/>
      <c r="C243" s="395" t="s">
        <v>22</v>
      </c>
      <c r="D243" s="18"/>
      <c r="J243" s="18"/>
      <c r="K243" s="18"/>
      <c r="L243" s="20"/>
      <c r="M243" s="20"/>
      <c r="N243" s="20"/>
    </row>
    <row r="244" spans="1:14" x14ac:dyDescent="0.2">
      <c r="A244" s="42"/>
      <c r="B244" s="15"/>
      <c r="C244" s="395"/>
      <c r="D244" s="18"/>
      <c r="J244" s="18"/>
      <c r="K244" s="18"/>
      <c r="L244" s="20"/>
      <c r="M244" s="20"/>
      <c r="N244" s="20"/>
    </row>
    <row r="245" spans="1:14" x14ac:dyDescent="0.2">
      <c r="A245" s="42"/>
      <c r="B245" s="14" t="s">
        <v>4</v>
      </c>
      <c r="C245" s="56" t="s">
        <v>166</v>
      </c>
      <c r="D245" s="18" t="s">
        <v>3</v>
      </c>
      <c r="E245" s="19">
        <v>156.5</v>
      </c>
      <c r="F245" s="542"/>
      <c r="G245" s="547">
        <f t="shared" ref="G245:G246" si="37">ROUND(E245*F245,2)</f>
        <v>0</v>
      </c>
      <c r="J245" s="18"/>
      <c r="K245" s="18"/>
      <c r="L245" s="18"/>
      <c r="M245" s="20"/>
      <c r="N245" s="20"/>
    </row>
    <row r="246" spans="1:14" x14ac:dyDescent="0.2">
      <c r="A246" s="42"/>
      <c r="B246" s="14" t="s">
        <v>4</v>
      </c>
      <c r="C246" s="56" t="s">
        <v>26</v>
      </c>
      <c r="D246" s="18" t="s">
        <v>2</v>
      </c>
      <c r="E246" s="19">
        <v>77</v>
      </c>
      <c r="F246" s="542"/>
      <c r="G246" s="547">
        <f t="shared" si="37"/>
        <v>0</v>
      </c>
      <c r="J246" s="18"/>
      <c r="K246" s="18"/>
      <c r="L246" s="20"/>
      <c r="M246" s="20"/>
      <c r="N246" s="20"/>
    </row>
    <row r="247" spans="1:14" x14ac:dyDescent="0.2">
      <c r="A247" s="42"/>
      <c r="B247" s="15"/>
      <c r="C247" s="395"/>
      <c r="D247" s="18"/>
      <c r="J247" s="18"/>
      <c r="K247" s="18"/>
      <c r="L247" s="20"/>
      <c r="M247" s="20"/>
      <c r="N247" s="20"/>
    </row>
    <row r="248" spans="1:14" x14ac:dyDescent="0.2">
      <c r="A248" s="42"/>
      <c r="B248" s="15"/>
      <c r="C248" s="395"/>
      <c r="D248" s="18"/>
      <c r="J248" s="18"/>
      <c r="K248" s="18"/>
      <c r="L248" s="20"/>
      <c r="M248" s="20"/>
      <c r="N248" s="20"/>
    </row>
    <row r="249" spans="1:14" ht="25.5" x14ac:dyDescent="0.2">
      <c r="A249" s="42">
        <f>+MAX($A$216:A248)+1</f>
        <v>5</v>
      </c>
      <c r="B249" s="15"/>
      <c r="C249" s="395" t="s">
        <v>1427</v>
      </c>
      <c r="D249" s="18"/>
      <c r="J249" s="18"/>
      <c r="K249" s="18"/>
      <c r="L249" s="20"/>
      <c r="M249" s="20"/>
      <c r="N249" s="20"/>
    </row>
    <row r="250" spans="1:14" ht="51" x14ac:dyDescent="0.2">
      <c r="A250" s="42"/>
      <c r="B250" s="15"/>
      <c r="C250" s="395" t="s">
        <v>27</v>
      </c>
      <c r="D250" s="18"/>
      <c r="J250" s="18"/>
      <c r="K250" s="18"/>
      <c r="L250" s="20"/>
      <c r="M250" s="20"/>
      <c r="N250" s="20"/>
    </row>
    <row r="251" spans="1:14" x14ac:dyDescent="0.2">
      <c r="A251" s="42"/>
      <c r="B251" s="15"/>
      <c r="C251" s="395" t="s">
        <v>22</v>
      </c>
      <c r="D251" s="18"/>
      <c r="J251" s="18"/>
      <c r="K251" s="18"/>
      <c r="L251" s="20"/>
      <c r="M251" s="20"/>
      <c r="N251" s="20"/>
    </row>
    <row r="252" spans="1:14" x14ac:dyDescent="0.2">
      <c r="A252" s="42"/>
      <c r="B252" s="15"/>
      <c r="C252" s="395"/>
      <c r="D252" s="18"/>
      <c r="J252" s="18"/>
      <c r="K252" s="18"/>
      <c r="L252" s="20"/>
      <c r="M252" s="20"/>
      <c r="N252" s="20"/>
    </row>
    <row r="253" spans="1:14" x14ac:dyDescent="0.2">
      <c r="A253" s="42"/>
      <c r="B253" s="15" t="s">
        <v>4</v>
      </c>
      <c r="C253" s="56" t="s">
        <v>28</v>
      </c>
      <c r="D253" s="18" t="s">
        <v>3</v>
      </c>
      <c r="E253" s="19">
        <v>0.6</v>
      </c>
      <c r="F253" s="542"/>
      <c r="G253" s="547">
        <f t="shared" ref="G253:G254" si="38">ROUND(E253*F253,2)</f>
        <v>0</v>
      </c>
      <c r="J253" s="18"/>
      <c r="K253" s="18"/>
      <c r="L253" s="18"/>
      <c r="M253" s="20"/>
      <c r="N253" s="20"/>
    </row>
    <row r="254" spans="1:14" x14ac:dyDescent="0.2">
      <c r="A254" s="42"/>
      <c r="B254" s="15" t="s">
        <v>4</v>
      </c>
      <c r="C254" s="56" t="s">
        <v>29</v>
      </c>
      <c r="D254" s="18" t="s">
        <v>2</v>
      </c>
      <c r="E254" s="19">
        <v>3</v>
      </c>
      <c r="F254" s="542"/>
      <c r="G254" s="547">
        <f t="shared" si="38"/>
        <v>0</v>
      </c>
      <c r="J254" s="18"/>
      <c r="K254" s="18"/>
      <c r="L254" s="20"/>
      <c r="M254" s="20"/>
      <c r="N254" s="20"/>
    </row>
    <row r="255" spans="1:14" x14ac:dyDescent="0.2">
      <c r="A255" s="42"/>
      <c r="B255" s="15"/>
      <c r="C255" s="395"/>
      <c r="D255" s="18"/>
      <c r="J255" s="18"/>
      <c r="K255" s="18"/>
      <c r="L255" s="20"/>
      <c r="M255" s="20"/>
      <c r="N255" s="20"/>
    </row>
    <row r="256" spans="1:14" x14ac:dyDescent="0.2">
      <c r="A256" s="42"/>
      <c r="B256" s="15"/>
      <c r="C256" s="395"/>
      <c r="D256" s="18"/>
      <c r="J256" s="18"/>
      <c r="K256" s="18"/>
      <c r="L256" s="20"/>
      <c r="M256" s="20"/>
      <c r="N256" s="20"/>
    </row>
    <row r="257" spans="1:14" ht="25.5" x14ac:dyDescent="0.2">
      <c r="A257" s="42">
        <f>+MAX($A$216:A256)+1</f>
        <v>6</v>
      </c>
      <c r="B257" s="15"/>
      <c r="C257" s="395" t="s">
        <v>1426</v>
      </c>
      <c r="D257" s="18"/>
      <c r="J257" s="18"/>
      <c r="K257" s="18"/>
      <c r="L257" s="20"/>
      <c r="M257" s="20"/>
      <c r="N257" s="20"/>
    </row>
    <row r="258" spans="1:14" ht="63.75" x14ac:dyDescent="0.2">
      <c r="A258" s="42"/>
      <c r="B258" s="15"/>
      <c r="C258" s="395" t="s">
        <v>31</v>
      </c>
      <c r="D258" s="18"/>
      <c r="J258" s="18"/>
      <c r="K258" s="18"/>
      <c r="L258" s="20"/>
      <c r="M258" s="20"/>
      <c r="N258" s="20"/>
    </row>
    <row r="259" spans="1:14" x14ac:dyDescent="0.2">
      <c r="A259" s="42"/>
      <c r="B259" s="15"/>
      <c r="C259" s="395" t="s">
        <v>22</v>
      </c>
      <c r="D259" s="18"/>
      <c r="J259" s="18"/>
      <c r="K259" s="18"/>
      <c r="L259" s="20"/>
      <c r="M259" s="20"/>
      <c r="N259" s="20"/>
    </row>
    <row r="260" spans="1:14" x14ac:dyDescent="0.2">
      <c r="A260" s="42"/>
      <c r="B260" s="15"/>
      <c r="C260" s="395"/>
      <c r="D260" s="18"/>
      <c r="J260" s="18"/>
      <c r="K260" s="18"/>
      <c r="L260" s="20"/>
      <c r="M260" s="20"/>
      <c r="N260" s="20"/>
    </row>
    <row r="261" spans="1:14" x14ac:dyDescent="0.2">
      <c r="A261" s="42"/>
      <c r="B261" s="14" t="s">
        <v>4</v>
      </c>
      <c r="C261" s="56" t="s">
        <v>88</v>
      </c>
      <c r="D261" s="18" t="s">
        <v>3</v>
      </c>
      <c r="E261" s="19">
        <v>99.5</v>
      </c>
      <c r="F261" s="542"/>
      <c r="G261" s="547">
        <f t="shared" ref="G261:G262" si="39">ROUND(E261*F261,2)</f>
        <v>0</v>
      </c>
      <c r="J261" s="18"/>
      <c r="K261" s="18"/>
      <c r="L261" s="18"/>
      <c r="M261" s="20"/>
      <c r="N261" s="20"/>
    </row>
    <row r="262" spans="1:14" x14ac:dyDescent="0.2">
      <c r="A262" s="42"/>
      <c r="B262" s="14" t="s">
        <v>4</v>
      </c>
      <c r="C262" s="56" t="s">
        <v>30</v>
      </c>
      <c r="D262" s="18" t="s">
        <v>2</v>
      </c>
      <c r="E262" s="19">
        <v>916</v>
      </c>
      <c r="F262" s="542"/>
      <c r="G262" s="547">
        <f t="shared" si="39"/>
        <v>0</v>
      </c>
      <c r="J262" s="18"/>
      <c r="K262" s="18"/>
      <c r="L262" s="20"/>
      <c r="M262" s="20"/>
      <c r="N262" s="20"/>
    </row>
    <row r="263" spans="1:14" x14ac:dyDescent="0.2">
      <c r="A263" s="42"/>
      <c r="B263" s="15"/>
      <c r="C263" s="395"/>
      <c r="D263" s="18"/>
      <c r="J263" s="18"/>
      <c r="K263" s="18"/>
      <c r="L263" s="20"/>
      <c r="M263" s="20"/>
      <c r="N263" s="20"/>
    </row>
    <row r="264" spans="1:14" x14ac:dyDescent="0.2">
      <c r="A264" s="42"/>
      <c r="B264" s="15"/>
      <c r="C264" s="395"/>
      <c r="D264" s="18"/>
      <c r="J264" s="18"/>
      <c r="K264" s="18"/>
      <c r="L264" s="20"/>
      <c r="M264" s="20"/>
      <c r="N264" s="20"/>
    </row>
    <row r="265" spans="1:14" ht="38.25" x14ac:dyDescent="0.2">
      <c r="A265" s="42">
        <f>+MAX($A$216:A264)+1</f>
        <v>7</v>
      </c>
      <c r="B265" s="15"/>
      <c r="C265" s="395" t="s">
        <v>1424</v>
      </c>
      <c r="D265" s="18"/>
      <c r="J265" s="18"/>
      <c r="K265" s="18"/>
      <c r="L265" s="20"/>
      <c r="M265" s="20"/>
      <c r="N265" s="20"/>
    </row>
    <row r="266" spans="1:14" ht="51" x14ac:dyDescent="0.2">
      <c r="A266" s="42"/>
      <c r="B266" s="15"/>
      <c r="C266" s="395" t="s">
        <v>779</v>
      </c>
      <c r="D266" s="18"/>
      <c r="J266" s="18"/>
      <c r="K266" s="18"/>
      <c r="L266" s="20"/>
      <c r="M266" s="20"/>
      <c r="N266" s="20"/>
    </row>
    <row r="267" spans="1:14" ht="63.75" x14ac:dyDescent="0.2">
      <c r="A267" s="42"/>
      <c r="B267" s="15"/>
      <c r="C267" s="395" t="s">
        <v>778</v>
      </c>
      <c r="D267" s="18"/>
      <c r="J267" s="18"/>
      <c r="K267" s="18"/>
      <c r="L267" s="20"/>
      <c r="M267" s="20"/>
      <c r="N267" s="20"/>
    </row>
    <row r="268" spans="1:14" x14ac:dyDescent="0.2">
      <c r="A268" s="42"/>
      <c r="B268" s="15"/>
      <c r="C268" s="395" t="s">
        <v>22</v>
      </c>
      <c r="D268" s="18"/>
      <c r="J268" s="18"/>
      <c r="K268" s="18"/>
      <c r="L268" s="20"/>
      <c r="M268" s="20"/>
      <c r="N268" s="20"/>
    </row>
    <row r="269" spans="1:14" x14ac:dyDescent="0.2">
      <c r="A269" s="42"/>
      <c r="B269" s="15"/>
      <c r="C269" s="395"/>
      <c r="D269" s="18"/>
      <c r="J269" s="18"/>
      <c r="K269" s="18"/>
      <c r="L269" s="20"/>
      <c r="M269" s="20"/>
      <c r="N269" s="20"/>
    </row>
    <row r="270" spans="1:14" x14ac:dyDescent="0.2">
      <c r="A270" s="42"/>
      <c r="B270" s="14" t="s">
        <v>4</v>
      </c>
      <c r="C270" s="56" t="s">
        <v>167</v>
      </c>
      <c r="D270" s="18" t="s">
        <v>3</v>
      </c>
      <c r="E270" s="19">
        <v>42.8</v>
      </c>
      <c r="F270" s="542"/>
      <c r="G270" s="547">
        <f t="shared" ref="G270:G271" si="40">ROUND(E270*F270,2)</f>
        <v>0</v>
      </c>
      <c r="J270" s="18"/>
      <c r="K270" s="18"/>
      <c r="L270" s="18"/>
      <c r="M270" s="20"/>
      <c r="N270" s="20"/>
    </row>
    <row r="271" spans="1:14" x14ac:dyDescent="0.2">
      <c r="A271" s="42"/>
      <c r="B271" s="14" t="s">
        <v>4</v>
      </c>
      <c r="C271" s="56" t="s">
        <v>168</v>
      </c>
      <c r="D271" s="18" t="s">
        <v>2</v>
      </c>
      <c r="E271" s="19">
        <v>428</v>
      </c>
      <c r="F271" s="542"/>
      <c r="G271" s="547">
        <f t="shared" si="40"/>
        <v>0</v>
      </c>
      <c r="J271" s="18"/>
      <c r="K271" s="18"/>
      <c r="L271" s="20"/>
      <c r="M271" s="20"/>
      <c r="N271" s="20"/>
    </row>
    <row r="272" spans="1:14" x14ac:dyDescent="0.2">
      <c r="A272" s="42"/>
      <c r="B272" s="15"/>
      <c r="C272" s="395"/>
      <c r="D272" s="18"/>
      <c r="J272" s="18"/>
      <c r="K272" s="18"/>
      <c r="L272" s="20"/>
      <c r="M272" s="20"/>
      <c r="N272" s="20"/>
    </row>
    <row r="273" spans="1:15" x14ac:dyDescent="0.2">
      <c r="A273" s="42"/>
      <c r="B273" s="15"/>
      <c r="C273" s="395"/>
      <c r="D273" s="18"/>
      <c r="J273" s="18"/>
      <c r="K273" s="18"/>
      <c r="L273" s="20"/>
      <c r="M273" s="20"/>
      <c r="N273" s="20"/>
    </row>
    <row r="274" spans="1:15" ht="25.5" x14ac:dyDescent="0.2">
      <c r="A274" s="42">
        <f>+MAX($A$216:A273)+1</f>
        <v>8</v>
      </c>
      <c r="B274" s="15"/>
      <c r="C274" s="395" t="s">
        <v>1409</v>
      </c>
      <c r="D274" s="18"/>
      <c r="J274" s="18"/>
      <c r="K274" s="18"/>
      <c r="L274" s="20"/>
      <c r="M274" s="20"/>
      <c r="N274" s="20"/>
    </row>
    <row r="275" spans="1:15" ht="89.25" x14ac:dyDescent="0.2">
      <c r="A275" s="42"/>
      <c r="B275" s="15"/>
      <c r="C275" s="395" t="s">
        <v>874</v>
      </c>
      <c r="D275" s="18"/>
      <c r="J275" s="18"/>
      <c r="K275" s="18"/>
      <c r="L275" s="20"/>
      <c r="M275" s="20"/>
      <c r="N275" s="20"/>
    </row>
    <row r="276" spans="1:15" x14ac:dyDescent="0.2">
      <c r="A276" s="42"/>
      <c r="B276" s="15"/>
      <c r="C276" s="395" t="s">
        <v>22</v>
      </c>
      <c r="D276" s="18"/>
      <c r="J276" s="18"/>
      <c r="K276" s="18"/>
      <c r="L276" s="20"/>
      <c r="M276" s="20"/>
      <c r="N276" s="20"/>
    </row>
    <row r="277" spans="1:15" x14ac:dyDescent="0.2">
      <c r="A277" s="42"/>
      <c r="B277" s="15"/>
      <c r="C277" s="395"/>
      <c r="D277" s="18"/>
      <c r="J277" s="18"/>
      <c r="K277" s="18"/>
      <c r="L277" s="20"/>
      <c r="M277" s="20"/>
      <c r="N277" s="20"/>
    </row>
    <row r="278" spans="1:15" x14ac:dyDescent="0.2">
      <c r="A278" s="42"/>
      <c r="B278" s="14" t="s">
        <v>4</v>
      </c>
      <c r="C278" s="56" t="s">
        <v>89</v>
      </c>
      <c r="D278" s="18" t="s">
        <v>3</v>
      </c>
      <c r="E278" s="19">
        <v>19.2</v>
      </c>
      <c r="F278" s="542"/>
      <c r="G278" s="547">
        <f t="shared" ref="G278:G279" si="41">ROUND(E278*F278,2)</f>
        <v>0</v>
      </c>
      <c r="J278" s="18"/>
      <c r="K278" s="18"/>
      <c r="L278" s="18"/>
      <c r="M278" s="20"/>
      <c r="N278" s="20"/>
    </row>
    <row r="279" spans="1:15" x14ac:dyDescent="0.2">
      <c r="A279" s="42"/>
      <c r="B279" s="14" t="s">
        <v>4</v>
      </c>
      <c r="C279" s="56" t="s">
        <v>32</v>
      </c>
      <c r="D279" s="18" t="s">
        <v>2</v>
      </c>
      <c r="E279" s="19">
        <v>192</v>
      </c>
      <c r="F279" s="542"/>
      <c r="G279" s="547">
        <f t="shared" si="41"/>
        <v>0</v>
      </c>
      <c r="J279" s="18"/>
      <c r="K279" s="18"/>
      <c r="L279" s="20"/>
      <c r="M279" s="20"/>
      <c r="N279" s="20"/>
    </row>
    <row r="280" spans="1:15" x14ac:dyDescent="0.2">
      <c r="A280" s="42"/>
      <c r="B280" s="15"/>
      <c r="C280" s="395"/>
      <c r="D280" s="18"/>
      <c r="I280" s="57"/>
      <c r="J280" s="18"/>
      <c r="K280" s="18"/>
      <c r="L280" s="18"/>
      <c r="M280" s="20"/>
      <c r="N280" s="20"/>
      <c r="O280" s="41"/>
    </row>
    <row r="281" spans="1:15" x14ac:dyDescent="0.2">
      <c r="A281" s="42"/>
      <c r="B281" s="15"/>
      <c r="C281" s="395"/>
      <c r="D281" s="18"/>
      <c r="I281" s="57"/>
      <c r="J281" s="18"/>
      <c r="K281" s="18"/>
      <c r="L281" s="18"/>
      <c r="M281" s="20"/>
      <c r="N281" s="20"/>
      <c r="O281" s="41"/>
    </row>
    <row r="282" spans="1:15" ht="25.5" x14ac:dyDescent="0.2">
      <c r="A282" s="42">
        <f>+MAX($A$216:A281)+1</f>
        <v>9</v>
      </c>
      <c r="B282" s="15"/>
      <c r="C282" s="395" t="s">
        <v>1425</v>
      </c>
      <c r="D282" s="18"/>
      <c r="I282" s="57"/>
      <c r="J282" s="18"/>
      <c r="K282" s="18"/>
      <c r="L282" s="18"/>
      <c r="M282" s="20"/>
      <c r="N282" s="20"/>
      <c r="O282" s="41"/>
    </row>
    <row r="283" spans="1:15" ht="51" x14ac:dyDescent="0.2">
      <c r="A283" s="42"/>
      <c r="B283" s="15"/>
      <c r="C283" s="395" t="s">
        <v>33</v>
      </c>
      <c r="D283" s="18"/>
      <c r="I283" s="57"/>
      <c r="J283" s="18"/>
      <c r="K283" s="18"/>
      <c r="L283" s="18"/>
      <c r="M283" s="20"/>
      <c r="N283" s="20"/>
      <c r="O283" s="41"/>
    </row>
    <row r="284" spans="1:15" x14ac:dyDescent="0.2">
      <c r="A284" s="42"/>
      <c r="B284" s="15"/>
      <c r="C284" s="395" t="s">
        <v>22</v>
      </c>
      <c r="D284" s="18"/>
      <c r="I284" s="57"/>
      <c r="J284" s="18"/>
      <c r="K284" s="18"/>
      <c r="L284" s="18"/>
      <c r="M284" s="20"/>
      <c r="N284" s="20"/>
      <c r="O284" s="41"/>
    </row>
    <row r="285" spans="1:15" x14ac:dyDescent="0.2">
      <c r="A285" s="42"/>
      <c r="B285" s="15"/>
      <c r="C285" s="395"/>
      <c r="D285" s="18"/>
      <c r="I285" s="57"/>
      <c r="J285" s="18"/>
      <c r="K285" s="18"/>
      <c r="L285" s="18"/>
      <c r="M285" s="20"/>
      <c r="N285" s="20"/>
      <c r="O285" s="41"/>
    </row>
    <row r="286" spans="1:15" x14ac:dyDescent="0.2">
      <c r="A286" s="42"/>
      <c r="B286" s="14" t="s">
        <v>4</v>
      </c>
      <c r="C286" s="395" t="s">
        <v>34</v>
      </c>
      <c r="D286" s="18" t="s">
        <v>3</v>
      </c>
      <c r="E286" s="19">
        <v>8.5</v>
      </c>
      <c r="F286" s="542"/>
      <c r="G286" s="547">
        <f t="shared" ref="G286:G287" si="42">ROUND(E286*F286,2)</f>
        <v>0</v>
      </c>
      <c r="I286" s="58"/>
      <c r="J286" s="18"/>
      <c r="K286" s="18"/>
      <c r="L286" s="18"/>
      <c r="M286" s="20"/>
      <c r="N286" s="20"/>
    </row>
    <row r="287" spans="1:15" x14ac:dyDescent="0.2">
      <c r="A287" s="42"/>
      <c r="B287" s="14" t="s">
        <v>4</v>
      </c>
      <c r="C287" s="56" t="s">
        <v>35</v>
      </c>
      <c r="D287" s="18" t="s">
        <v>2</v>
      </c>
      <c r="E287" s="19">
        <v>101</v>
      </c>
      <c r="F287" s="542"/>
      <c r="G287" s="547">
        <f t="shared" si="42"/>
        <v>0</v>
      </c>
      <c r="I287" s="58"/>
      <c r="J287" s="18"/>
      <c r="K287" s="18"/>
      <c r="L287" s="18"/>
      <c r="M287" s="20"/>
      <c r="N287" s="20"/>
      <c r="O287" s="41"/>
    </row>
    <row r="288" spans="1:15" x14ac:dyDescent="0.2">
      <c r="A288" s="42"/>
      <c r="B288" s="15"/>
      <c r="C288" s="395"/>
      <c r="D288" s="18"/>
      <c r="I288" s="57"/>
      <c r="J288" s="18"/>
      <c r="K288" s="18"/>
      <c r="L288" s="18"/>
      <c r="M288" s="20"/>
      <c r="N288" s="20"/>
      <c r="O288" s="41"/>
    </row>
    <row r="289" spans="1:15" x14ac:dyDescent="0.2">
      <c r="A289" s="42"/>
      <c r="B289" s="15"/>
      <c r="C289" s="395"/>
      <c r="D289" s="18"/>
      <c r="I289" s="57"/>
      <c r="J289" s="18"/>
      <c r="K289" s="18"/>
      <c r="L289" s="18"/>
      <c r="M289" s="20"/>
      <c r="N289" s="20"/>
      <c r="O289" s="41"/>
    </row>
    <row r="290" spans="1:15" ht="25.5" x14ac:dyDescent="0.2">
      <c r="A290" s="42">
        <f>+MAX($A$216:A289)+1</f>
        <v>10</v>
      </c>
      <c r="B290" s="15"/>
      <c r="C290" s="395" t="s">
        <v>1410</v>
      </c>
      <c r="D290" s="18"/>
      <c r="I290" s="57"/>
      <c r="J290" s="18"/>
      <c r="K290" s="18"/>
      <c r="L290" s="18"/>
      <c r="M290" s="20"/>
      <c r="N290" s="20"/>
      <c r="O290" s="41"/>
    </row>
    <row r="291" spans="1:15" ht="38.25" x14ac:dyDescent="0.2">
      <c r="A291" s="42"/>
      <c r="B291" s="15"/>
      <c r="C291" s="395" t="s">
        <v>36</v>
      </c>
      <c r="D291" s="18"/>
      <c r="I291" s="57"/>
      <c r="J291" s="18"/>
      <c r="K291" s="18"/>
      <c r="L291" s="18"/>
      <c r="M291" s="20"/>
      <c r="N291" s="20"/>
      <c r="O291" s="41"/>
    </row>
    <row r="292" spans="1:15" x14ac:dyDescent="0.2">
      <c r="A292" s="42"/>
      <c r="B292" s="15"/>
      <c r="C292" s="395" t="s">
        <v>22</v>
      </c>
      <c r="D292" s="18"/>
      <c r="I292" s="58"/>
      <c r="J292" s="18"/>
      <c r="K292" s="18"/>
      <c r="L292" s="18"/>
      <c r="M292" s="20"/>
      <c r="N292" s="20"/>
      <c r="O292" s="41"/>
    </row>
    <row r="293" spans="1:15" x14ac:dyDescent="0.2">
      <c r="A293" s="42"/>
      <c r="B293" s="15"/>
      <c r="C293" s="395"/>
      <c r="D293" s="18"/>
      <c r="I293" s="57"/>
      <c r="J293" s="18"/>
      <c r="K293" s="18"/>
      <c r="L293" s="18"/>
      <c r="M293" s="20"/>
      <c r="N293" s="20"/>
      <c r="O293" s="41"/>
    </row>
    <row r="294" spans="1:15" x14ac:dyDescent="0.2">
      <c r="A294" s="42"/>
      <c r="B294" s="14" t="s">
        <v>4</v>
      </c>
      <c r="C294" s="395" t="s">
        <v>37</v>
      </c>
      <c r="D294" s="18" t="s">
        <v>3</v>
      </c>
      <c r="E294" s="19">
        <v>73</v>
      </c>
      <c r="F294" s="542"/>
      <c r="G294" s="547">
        <f t="shared" ref="G294:G295" si="43">ROUND(E294*F294,2)</f>
        <v>0</v>
      </c>
      <c r="I294" s="58"/>
      <c r="J294" s="18"/>
      <c r="K294" s="18"/>
      <c r="L294" s="18"/>
      <c r="M294" s="20"/>
      <c r="N294" s="20"/>
    </row>
    <row r="295" spans="1:15" x14ac:dyDescent="0.2">
      <c r="A295" s="42"/>
      <c r="B295" s="14" t="s">
        <v>4</v>
      </c>
      <c r="C295" s="56" t="s">
        <v>38</v>
      </c>
      <c r="D295" s="18" t="s">
        <v>2</v>
      </c>
      <c r="E295" s="19">
        <v>532</v>
      </c>
      <c r="F295" s="542"/>
      <c r="G295" s="547">
        <f t="shared" si="43"/>
        <v>0</v>
      </c>
      <c r="I295" s="58"/>
      <c r="J295" s="18"/>
      <c r="K295" s="18"/>
      <c r="L295" s="18"/>
      <c r="M295" s="20"/>
      <c r="N295" s="20"/>
      <c r="O295" s="41"/>
    </row>
    <row r="296" spans="1:15" x14ac:dyDescent="0.2">
      <c r="A296" s="42"/>
      <c r="B296" s="15"/>
      <c r="C296" s="395"/>
      <c r="D296" s="18"/>
      <c r="J296" s="18"/>
      <c r="K296" s="18"/>
      <c r="L296" s="20"/>
      <c r="M296" s="20"/>
      <c r="N296" s="20"/>
    </row>
    <row r="297" spans="1:15" x14ac:dyDescent="0.2">
      <c r="A297" s="42"/>
      <c r="B297" s="15"/>
      <c r="C297" s="395"/>
      <c r="D297" s="18"/>
      <c r="J297" s="18"/>
      <c r="K297" s="18"/>
      <c r="L297" s="20"/>
      <c r="M297" s="20"/>
      <c r="N297" s="20"/>
    </row>
    <row r="298" spans="1:15" ht="25.5" x14ac:dyDescent="0.2">
      <c r="A298" s="42">
        <f>+MAX($A$216:A297)+1</f>
        <v>11</v>
      </c>
      <c r="B298" s="15"/>
      <c r="C298" s="395" t="s">
        <v>1411</v>
      </c>
      <c r="D298" s="18"/>
      <c r="J298" s="18"/>
      <c r="K298" s="18"/>
      <c r="L298" s="20"/>
      <c r="M298" s="20"/>
      <c r="N298" s="20"/>
    </row>
    <row r="299" spans="1:15" ht="51" x14ac:dyDescent="0.2">
      <c r="A299" s="42"/>
      <c r="B299" s="15"/>
      <c r="C299" s="395" t="s">
        <v>27</v>
      </c>
      <c r="D299" s="18"/>
      <c r="J299" s="18"/>
      <c r="K299" s="18"/>
      <c r="L299" s="20"/>
      <c r="M299" s="20"/>
      <c r="N299" s="20"/>
    </row>
    <row r="300" spans="1:15" x14ac:dyDescent="0.2">
      <c r="A300" s="42"/>
      <c r="B300" s="15"/>
      <c r="C300" s="395" t="s">
        <v>22</v>
      </c>
      <c r="D300" s="18"/>
      <c r="J300" s="18"/>
      <c r="K300" s="18"/>
      <c r="L300" s="20"/>
      <c r="M300" s="20"/>
      <c r="N300" s="20"/>
    </row>
    <row r="301" spans="1:15" x14ac:dyDescent="0.2">
      <c r="A301" s="42"/>
      <c r="B301" s="15"/>
      <c r="C301" s="395"/>
      <c r="D301" s="18"/>
      <c r="J301" s="18"/>
      <c r="K301" s="18"/>
      <c r="L301" s="20"/>
      <c r="M301" s="20"/>
      <c r="N301" s="20"/>
    </row>
    <row r="302" spans="1:15" x14ac:dyDescent="0.2">
      <c r="A302" s="42"/>
      <c r="B302" s="15" t="s">
        <v>4</v>
      </c>
      <c r="C302" s="56" t="s">
        <v>90</v>
      </c>
      <c r="D302" s="18" t="s">
        <v>3</v>
      </c>
      <c r="E302" s="19">
        <v>6</v>
      </c>
      <c r="F302" s="542"/>
      <c r="G302" s="547">
        <f t="shared" ref="G302:G303" si="44">ROUND(E302*F302,2)</f>
        <v>0</v>
      </c>
      <c r="J302" s="18"/>
      <c r="K302" s="18"/>
      <c r="L302" s="18"/>
      <c r="M302" s="20"/>
      <c r="N302" s="20"/>
    </row>
    <row r="303" spans="1:15" x14ac:dyDescent="0.2">
      <c r="A303" s="42"/>
      <c r="B303" s="15" t="s">
        <v>4</v>
      </c>
      <c r="C303" s="56" t="s">
        <v>29</v>
      </c>
      <c r="D303" s="18" t="s">
        <v>2</v>
      </c>
      <c r="E303" s="19">
        <v>65</v>
      </c>
      <c r="F303" s="542"/>
      <c r="G303" s="547">
        <f t="shared" si="44"/>
        <v>0</v>
      </c>
      <c r="J303" s="18"/>
      <c r="K303" s="18"/>
      <c r="L303" s="20"/>
      <c r="M303" s="20"/>
      <c r="N303" s="20"/>
    </row>
    <row r="304" spans="1:15" x14ac:dyDescent="0.2">
      <c r="A304" s="42"/>
      <c r="B304" s="15"/>
      <c r="C304" s="395"/>
      <c r="D304" s="18"/>
      <c r="J304" s="18"/>
      <c r="K304" s="18"/>
      <c r="L304" s="20"/>
      <c r="M304" s="20"/>
      <c r="N304" s="20"/>
    </row>
    <row r="305" spans="1:14" x14ac:dyDescent="0.2">
      <c r="A305" s="42"/>
      <c r="B305" s="15"/>
      <c r="C305" s="395"/>
      <c r="D305" s="18"/>
      <c r="J305" s="18"/>
      <c r="K305" s="18"/>
      <c r="L305" s="20"/>
      <c r="M305" s="20"/>
      <c r="N305" s="20"/>
    </row>
    <row r="306" spans="1:14" ht="25.5" x14ac:dyDescent="0.2">
      <c r="A306" s="42">
        <f>+MAX($A$216:A305)+1</f>
        <v>12</v>
      </c>
      <c r="B306" s="15"/>
      <c r="C306" s="395" t="s">
        <v>1412</v>
      </c>
      <c r="D306" s="18"/>
      <c r="J306" s="18"/>
      <c r="K306" s="18"/>
      <c r="L306" s="20"/>
      <c r="M306" s="20"/>
      <c r="N306" s="20"/>
    </row>
    <row r="307" spans="1:14" ht="51" x14ac:dyDescent="0.2">
      <c r="A307" s="42"/>
      <c r="B307" s="15"/>
      <c r="C307" s="395" t="s">
        <v>169</v>
      </c>
      <c r="D307" s="18"/>
      <c r="J307" s="18"/>
      <c r="K307" s="18"/>
      <c r="L307" s="20"/>
      <c r="M307" s="20"/>
      <c r="N307" s="20"/>
    </row>
    <row r="308" spans="1:14" x14ac:dyDescent="0.2">
      <c r="A308" s="42"/>
      <c r="B308" s="15"/>
      <c r="C308" s="395" t="s">
        <v>22</v>
      </c>
      <c r="D308" s="18"/>
      <c r="J308" s="18"/>
      <c r="K308" s="18"/>
      <c r="L308" s="20"/>
      <c r="M308" s="20"/>
      <c r="N308" s="20"/>
    </row>
    <row r="309" spans="1:14" x14ac:dyDescent="0.2">
      <c r="A309" s="42"/>
      <c r="B309" s="15"/>
      <c r="C309" s="395"/>
      <c r="D309" s="18"/>
      <c r="J309" s="18"/>
      <c r="K309" s="18"/>
      <c r="L309" s="20"/>
      <c r="M309" s="20"/>
      <c r="N309" s="20"/>
    </row>
    <row r="310" spans="1:14" x14ac:dyDescent="0.2">
      <c r="A310" s="42"/>
      <c r="B310" s="14" t="s">
        <v>4</v>
      </c>
      <c r="C310" s="56" t="s">
        <v>170</v>
      </c>
      <c r="D310" s="18" t="s">
        <v>3</v>
      </c>
      <c r="E310" s="19">
        <v>2</v>
      </c>
      <c r="F310" s="542"/>
      <c r="G310" s="547">
        <f t="shared" ref="G310:G311" si="45">ROUND(E310*F310,2)</f>
        <v>0</v>
      </c>
      <c r="J310" s="18"/>
      <c r="K310" s="18"/>
      <c r="L310" s="18"/>
      <c r="M310" s="20"/>
      <c r="N310" s="20"/>
    </row>
    <row r="311" spans="1:14" x14ac:dyDescent="0.2">
      <c r="A311" s="42"/>
      <c r="B311" s="14" t="s">
        <v>4</v>
      </c>
      <c r="C311" s="56" t="s">
        <v>171</v>
      </c>
      <c r="D311" s="18" t="s">
        <v>2</v>
      </c>
      <c r="E311" s="19">
        <v>14</v>
      </c>
      <c r="F311" s="542"/>
      <c r="G311" s="547">
        <f t="shared" si="45"/>
        <v>0</v>
      </c>
      <c r="J311" s="18"/>
      <c r="K311" s="18"/>
      <c r="L311" s="20"/>
      <c r="M311" s="20"/>
      <c r="N311" s="20"/>
    </row>
    <row r="312" spans="1:14" x14ac:dyDescent="0.2">
      <c r="A312" s="42"/>
      <c r="B312" s="15"/>
      <c r="C312" s="395"/>
      <c r="D312" s="18"/>
      <c r="J312" s="18"/>
      <c r="K312" s="18"/>
      <c r="L312" s="20"/>
      <c r="M312" s="20"/>
      <c r="N312" s="20"/>
    </row>
    <row r="313" spans="1:14" x14ac:dyDescent="0.2">
      <c r="A313" s="42"/>
      <c r="B313" s="15"/>
      <c r="C313" s="395"/>
      <c r="D313" s="18"/>
      <c r="H313" s="41"/>
      <c r="I313" s="41"/>
      <c r="J313" s="48"/>
      <c r="K313" s="48"/>
      <c r="L313" s="41"/>
      <c r="M313" s="41"/>
      <c r="N313" s="20"/>
    </row>
    <row r="314" spans="1:14" ht="25.5" x14ac:dyDescent="0.2">
      <c r="A314" s="42">
        <f>+MAX($A$216:A313)+1</f>
        <v>13</v>
      </c>
      <c r="B314" s="15"/>
      <c r="C314" s="395" t="s">
        <v>39</v>
      </c>
      <c r="D314" s="18"/>
      <c r="J314" s="18"/>
      <c r="K314" s="18"/>
      <c r="L314" s="20"/>
      <c r="M314" s="20"/>
      <c r="N314" s="20"/>
    </row>
    <row r="315" spans="1:14" x14ac:dyDescent="0.2">
      <c r="A315" s="42"/>
      <c r="B315" s="15"/>
      <c r="C315" s="395" t="s">
        <v>40</v>
      </c>
      <c r="D315" s="18"/>
      <c r="J315" s="18"/>
      <c r="K315" s="18"/>
      <c r="L315" s="20"/>
      <c r="M315" s="20"/>
      <c r="N315" s="20"/>
    </row>
    <row r="316" spans="1:14" x14ac:dyDescent="0.2">
      <c r="A316" s="42"/>
      <c r="B316" s="15"/>
      <c r="C316" s="395"/>
      <c r="D316" s="18"/>
      <c r="J316" s="18"/>
      <c r="K316" s="18"/>
      <c r="L316" s="20"/>
      <c r="M316" s="20"/>
      <c r="N316" s="20"/>
    </row>
    <row r="317" spans="1:14" x14ac:dyDescent="0.2">
      <c r="A317" s="42"/>
      <c r="B317" s="15" t="s">
        <v>4</v>
      </c>
      <c r="C317" s="395" t="s">
        <v>41</v>
      </c>
      <c r="D317" s="18" t="s">
        <v>42</v>
      </c>
      <c r="E317" s="19">
        <v>68027.600000000006</v>
      </c>
      <c r="F317" s="542"/>
      <c r="G317" s="547">
        <f t="shared" ref="G317:G318" si="46">ROUND(E317*F317,2)</f>
        <v>0</v>
      </c>
      <c r="J317" s="18"/>
      <c r="K317" s="18"/>
      <c r="L317" s="20"/>
      <c r="M317" s="20"/>
      <c r="N317" s="20"/>
    </row>
    <row r="318" spans="1:14" x14ac:dyDescent="0.2">
      <c r="A318" s="42"/>
      <c r="B318" s="15" t="s">
        <v>4</v>
      </c>
      <c r="C318" s="395" t="s">
        <v>43</v>
      </c>
      <c r="D318" s="18" t="s">
        <v>42</v>
      </c>
      <c r="E318" s="19">
        <v>15134.400000000001</v>
      </c>
      <c r="F318" s="542"/>
      <c r="G318" s="547">
        <f t="shared" si="46"/>
        <v>0</v>
      </c>
      <c r="J318" s="18"/>
      <c r="K318" s="18"/>
      <c r="L318" s="20"/>
      <c r="M318" s="20"/>
      <c r="N318" s="20"/>
    </row>
    <row r="319" spans="1:14" ht="13.5" thickBot="1" x14ac:dyDescent="0.25">
      <c r="A319" s="42"/>
      <c r="B319" s="15"/>
      <c r="C319" s="395"/>
    </row>
    <row r="320" spans="1:14" ht="13.5" thickBot="1" x14ac:dyDescent="0.25">
      <c r="A320" s="401">
        <f>+A215</f>
        <v>3</v>
      </c>
      <c r="B320" s="116"/>
      <c r="C320" s="117" t="str">
        <f>+C215&amp;":"</f>
        <v>BETONSKI I ARMIRANOBETONSKI RADOVI:</v>
      </c>
      <c r="D320" s="543"/>
      <c r="E320" s="120" t="s">
        <v>14</v>
      </c>
      <c r="F320" s="120"/>
      <c r="G320" s="546">
        <f>SUM($G$215:G319)</f>
        <v>0</v>
      </c>
    </row>
    <row r="322" spans="1:11" ht="13.5" thickBot="1" x14ac:dyDescent="0.25"/>
    <row r="323" spans="1:11" s="28" customFormat="1" ht="13.5" thickBot="1" x14ac:dyDescent="0.25">
      <c r="A323" s="118">
        <v>4</v>
      </c>
      <c r="B323" s="116"/>
      <c r="C323" s="117" t="s">
        <v>18</v>
      </c>
      <c r="D323" s="846"/>
      <c r="E323" s="119"/>
      <c r="F323" s="119"/>
      <c r="G323" s="551">
        <f t="shared" ref="G323" si="47">+F323*E323</f>
        <v>0</v>
      </c>
      <c r="H323" s="41"/>
      <c r="I323" s="41"/>
      <c r="J323" s="41"/>
      <c r="K323" s="41"/>
    </row>
    <row r="324" spans="1:11" x14ac:dyDescent="0.2">
      <c r="A324" s="42"/>
      <c r="B324" s="15"/>
      <c r="C324" s="395"/>
    </row>
    <row r="325" spans="1:11" x14ac:dyDescent="0.2">
      <c r="A325" s="42"/>
      <c r="B325" s="15"/>
      <c r="C325" s="395"/>
    </row>
    <row r="326" spans="1:11" ht="25.5" x14ac:dyDescent="0.2">
      <c r="A326" s="42">
        <f>+MAX($A$325:A325)+1</f>
        <v>1</v>
      </c>
      <c r="B326" s="15"/>
      <c r="C326" s="395" t="s">
        <v>172</v>
      </c>
      <c r="F326" s="96"/>
      <c r="H326" s="18"/>
      <c r="I326" s="17"/>
      <c r="J326" s="17"/>
      <c r="K326" s="17"/>
    </row>
    <row r="327" spans="1:11" ht="38.25" x14ac:dyDescent="0.2">
      <c r="A327" s="42"/>
      <c r="B327" s="15"/>
      <c r="C327" s="60" t="s">
        <v>174</v>
      </c>
      <c r="F327" s="96"/>
      <c r="H327" s="18"/>
      <c r="I327" s="17"/>
      <c r="J327" s="17"/>
      <c r="K327" s="17"/>
    </row>
    <row r="328" spans="1:11" x14ac:dyDescent="0.2">
      <c r="A328" s="42"/>
      <c r="B328" s="15"/>
      <c r="C328" s="395" t="s">
        <v>44</v>
      </c>
      <c r="H328" s="18"/>
      <c r="I328" s="17"/>
      <c r="J328" s="17"/>
      <c r="K328" s="17"/>
    </row>
    <row r="329" spans="1:11" x14ac:dyDescent="0.2">
      <c r="A329" s="42"/>
      <c r="B329" s="15"/>
      <c r="C329" s="395" t="s">
        <v>91</v>
      </c>
      <c r="D329" s="14" t="s">
        <v>3</v>
      </c>
      <c r="E329" s="19">
        <v>8.5</v>
      </c>
      <c r="F329" s="542"/>
      <c r="G329" s="547">
        <f t="shared" ref="G329" si="48">ROUND(E329*F329,2)</f>
        <v>0</v>
      </c>
      <c r="H329" s="18"/>
      <c r="I329" s="17"/>
      <c r="J329" s="17"/>
      <c r="K329" s="17"/>
    </row>
    <row r="330" spans="1:11" x14ac:dyDescent="0.2">
      <c r="A330" s="42"/>
      <c r="B330" s="15"/>
      <c r="C330" s="395"/>
    </row>
    <row r="331" spans="1:11" x14ac:dyDescent="0.2">
      <c r="A331" s="42"/>
      <c r="B331" s="15"/>
      <c r="C331" s="395"/>
    </row>
    <row r="332" spans="1:11" ht="25.5" x14ac:dyDescent="0.2">
      <c r="A332" s="42">
        <f>+MAX($A$325:A331)+1</f>
        <v>2</v>
      </c>
      <c r="B332" s="15"/>
      <c r="C332" s="395" t="s">
        <v>179</v>
      </c>
      <c r="F332" s="96"/>
      <c r="H332" s="18"/>
      <c r="I332" s="17"/>
      <c r="J332" s="17"/>
      <c r="K332" s="17"/>
    </row>
    <row r="333" spans="1:11" ht="38.25" x14ac:dyDescent="0.2">
      <c r="A333" s="42"/>
      <c r="B333" s="15"/>
      <c r="C333" s="60" t="s">
        <v>173</v>
      </c>
      <c r="F333" s="96"/>
      <c r="H333" s="18"/>
      <c r="I333" s="17"/>
      <c r="J333" s="17"/>
      <c r="K333" s="17"/>
    </row>
    <row r="334" spans="1:11" x14ac:dyDescent="0.2">
      <c r="A334" s="42"/>
      <c r="B334" s="15"/>
      <c r="C334" s="395" t="s">
        <v>44</v>
      </c>
      <c r="H334" s="18"/>
      <c r="I334" s="17"/>
      <c r="J334" s="17"/>
      <c r="K334" s="17"/>
    </row>
    <row r="335" spans="1:11" ht="25.5" x14ac:dyDescent="0.2">
      <c r="A335" s="42"/>
      <c r="B335" s="15"/>
      <c r="C335" s="395" t="s">
        <v>794</v>
      </c>
      <c r="H335" s="18"/>
      <c r="I335" s="17"/>
      <c r="J335" s="17"/>
      <c r="K335" s="17"/>
    </row>
    <row r="336" spans="1:11" x14ac:dyDescent="0.2">
      <c r="A336" s="42"/>
      <c r="B336" s="15"/>
      <c r="C336" s="395" t="s">
        <v>812</v>
      </c>
      <c r="D336" s="14" t="s">
        <v>3</v>
      </c>
      <c r="E336" s="19">
        <v>40</v>
      </c>
      <c r="F336" s="542"/>
      <c r="G336" s="547">
        <f t="shared" ref="G336" si="49">ROUND(E336*F336,2)</f>
        <v>0</v>
      </c>
      <c r="H336" s="18"/>
      <c r="I336" s="17"/>
      <c r="J336" s="17"/>
      <c r="K336" s="17"/>
    </row>
    <row r="337" spans="1:11" x14ac:dyDescent="0.2">
      <c r="A337" s="42"/>
      <c r="B337" s="15"/>
      <c r="C337" s="395"/>
      <c r="H337" s="18"/>
      <c r="I337" s="17"/>
      <c r="J337" s="17"/>
      <c r="K337" s="17"/>
    </row>
    <row r="338" spans="1:11" x14ac:dyDescent="0.2">
      <c r="A338" s="42"/>
      <c r="B338" s="15"/>
      <c r="C338" s="395"/>
      <c r="H338" s="18"/>
      <c r="I338" s="17"/>
      <c r="J338" s="17"/>
      <c r="K338" s="17"/>
    </row>
    <row r="339" spans="1:11" ht="38.25" x14ac:dyDescent="0.2">
      <c r="A339" s="42">
        <f>+MAX($A$325:A338)+1</f>
        <v>3</v>
      </c>
      <c r="B339" s="15"/>
      <c r="C339" s="395" t="s">
        <v>813</v>
      </c>
      <c r="H339" s="18"/>
      <c r="I339" s="17"/>
      <c r="J339" s="17"/>
      <c r="K339" s="17"/>
    </row>
    <row r="340" spans="1:11" ht="38.25" x14ac:dyDescent="0.2">
      <c r="A340" s="42"/>
      <c r="B340" s="15"/>
      <c r="C340" s="60" t="s">
        <v>45</v>
      </c>
      <c r="H340" s="18"/>
      <c r="I340" s="17"/>
      <c r="J340" s="17"/>
      <c r="K340" s="17"/>
    </row>
    <row r="341" spans="1:11" x14ac:dyDescent="0.2">
      <c r="A341" s="42"/>
      <c r="B341" s="15"/>
      <c r="C341" s="395" t="s">
        <v>46</v>
      </c>
      <c r="H341" s="18"/>
      <c r="I341" s="17"/>
      <c r="J341" s="17"/>
      <c r="K341" s="17"/>
    </row>
    <row r="342" spans="1:11" x14ac:dyDescent="0.2">
      <c r="A342" s="42"/>
      <c r="B342" s="15"/>
      <c r="C342" s="395" t="s">
        <v>47</v>
      </c>
      <c r="D342" s="14" t="s">
        <v>2</v>
      </c>
      <c r="E342" s="19">
        <v>151</v>
      </c>
      <c r="F342" s="542"/>
      <c r="G342" s="547">
        <f t="shared" ref="G342" si="50">ROUND(E342*F342,2)</f>
        <v>0</v>
      </c>
      <c r="H342" s="18"/>
      <c r="I342" s="17"/>
      <c r="J342" s="17"/>
      <c r="K342" s="17"/>
    </row>
    <row r="343" spans="1:11" x14ac:dyDescent="0.2">
      <c r="A343" s="42"/>
      <c r="B343" s="15"/>
      <c r="C343" s="395"/>
      <c r="H343" s="18"/>
      <c r="I343" s="17"/>
      <c r="J343" s="17"/>
      <c r="K343" s="17"/>
    </row>
    <row r="344" spans="1:11" ht="38.25" x14ac:dyDescent="0.2">
      <c r="A344" s="42">
        <f>+MAX($A$325:A343)+1</f>
        <v>4</v>
      </c>
      <c r="B344" s="15"/>
      <c r="C344" s="395" t="s">
        <v>795</v>
      </c>
      <c r="H344" s="18"/>
      <c r="I344" s="17"/>
      <c r="J344" s="17"/>
      <c r="K344" s="17"/>
    </row>
    <row r="345" spans="1:11" ht="38.25" x14ac:dyDescent="0.2">
      <c r="A345" s="42"/>
      <c r="B345" s="15"/>
      <c r="C345" s="60" t="s">
        <v>45</v>
      </c>
      <c r="H345" s="18"/>
      <c r="I345" s="17"/>
      <c r="J345" s="17"/>
      <c r="K345" s="17"/>
    </row>
    <row r="346" spans="1:11" x14ac:dyDescent="0.2">
      <c r="A346" s="42"/>
      <c r="B346" s="15"/>
      <c r="C346" s="395" t="s">
        <v>46</v>
      </c>
      <c r="H346" s="18"/>
      <c r="I346" s="17"/>
      <c r="J346" s="17"/>
      <c r="K346" s="17"/>
    </row>
    <row r="347" spans="1:11" x14ac:dyDescent="0.2">
      <c r="A347" s="42"/>
      <c r="B347" s="15"/>
      <c r="C347" s="395" t="s">
        <v>47</v>
      </c>
      <c r="D347" s="14" t="s">
        <v>2</v>
      </c>
      <c r="E347" s="19">
        <v>30</v>
      </c>
      <c r="F347" s="542"/>
      <c r="G347" s="547">
        <f t="shared" ref="G347" si="51">ROUND(E347*F347,2)</f>
        <v>0</v>
      </c>
      <c r="H347" s="18"/>
      <c r="I347" s="17"/>
      <c r="J347" s="17"/>
      <c r="K347" s="17"/>
    </row>
    <row r="348" spans="1:11" x14ac:dyDescent="0.2">
      <c r="A348" s="42"/>
      <c r="B348" s="15"/>
      <c r="C348" s="395"/>
      <c r="H348" s="18"/>
      <c r="I348" s="17"/>
      <c r="J348" s="17"/>
      <c r="K348" s="17"/>
    </row>
    <row r="349" spans="1:11" ht="25.5" x14ac:dyDescent="0.2">
      <c r="A349" s="42">
        <f>+MAX($A$325:A348)+1</f>
        <v>5</v>
      </c>
      <c r="B349" s="15"/>
      <c r="C349" s="395" t="s">
        <v>177</v>
      </c>
      <c r="F349" s="96"/>
      <c r="H349" s="18"/>
      <c r="I349" s="17"/>
      <c r="J349" s="17"/>
      <c r="K349" s="17"/>
    </row>
    <row r="350" spans="1:11" ht="38.25" x14ac:dyDescent="0.2">
      <c r="A350" s="42"/>
      <c r="B350" s="15"/>
      <c r="C350" s="60" t="s">
        <v>178</v>
      </c>
      <c r="F350" s="96"/>
      <c r="H350" s="18"/>
      <c r="I350" s="17"/>
      <c r="J350" s="17"/>
      <c r="K350" s="17"/>
    </row>
    <row r="351" spans="1:11" x14ac:dyDescent="0.2">
      <c r="A351" s="42"/>
      <c r="B351" s="15"/>
      <c r="C351" s="395" t="s">
        <v>175</v>
      </c>
      <c r="H351" s="18"/>
      <c r="I351" s="17"/>
      <c r="J351" s="17"/>
      <c r="K351" s="17"/>
    </row>
    <row r="352" spans="1:11" x14ac:dyDescent="0.2">
      <c r="A352" s="42"/>
      <c r="B352" s="15"/>
      <c r="C352" s="395" t="s">
        <v>176</v>
      </c>
      <c r="D352" s="14" t="s">
        <v>2</v>
      </c>
      <c r="E352" s="19">
        <v>56</v>
      </c>
      <c r="F352" s="542"/>
      <c r="G352" s="547">
        <f t="shared" ref="G352" si="52">ROUND(E352*F352,2)</f>
        <v>0</v>
      </c>
      <c r="H352" s="18"/>
      <c r="I352" s="17"/>
      <c r="J352" s="17"/>
      <c r="K352" s="17"/>
    </row>
    <row r="353" spans="1:11" x14ac:dyDescent="0.2">
      <c r="A353" s="42"/>
      <c r="B353" s="15"/>
      <c r="C353" s="395"/>
      <c r="H353" s="18"/>
      <c r="I353" s="17"/>
      <c r="J353" s="17"/>
      <c r="K353" s="17"/>
    </row>
    <row r="354" spans="1:11" x14ac:dyDescent="0.2">
      <c r="A354" s="42"/>
      <c r="B354" s="15"/>
      <c r="C354" s="395"/>
      <c r="H354" s="18"/>
      <c r="I354" s="17"/>
      <c r="J354" s="17"/>
      <c r="K354" s="17"/>
    </row>
    <row r="355" spans="1:11" ht="25.5" x14ac:dyDescent="0.2">
      <c r="A355" s="42">
        <f>+MAX($A$325:A354)+1</f>
        <v>6</v>
      </c>
      <c r="B355" s="15"/>
      <c r="C355" s="395" t="s">
        <v>264</v>
      </c>
      <c r="F355" s="96"/>
      <c r="H355" s="18"/>
      <c r="I355" s="17"/>
      <c r="J355" s="17"/>
      <c r="K355" s="17"/>
    </row>
    <row r="356" spans="1:11" ht="38.25" x14ac:dyDescent="0.2">
      <c r="A356" s="42"/>
      <c r="B356" s="15"/>
      <c r="C356" s="60" t="s">
        <v>178</v>
      </c>
      <c r="F356" s="96"/>
      <c r="H356" s="18"/>
      <c r="I356" s="17"/>
      <c r="J356" s="17"/>
      <c r="K356" s="17"/>
    </row>
    <row r="357" spans="1:11" x14ac:dyDescent="0.2">
      <c r="A357" s="42"/>
      <c r="B357" s="15"/>
      <c r="C357" s="395" t="s">
        <v>175</v>
      </c>
      <c r="H357" s="18"/>
      <c r="I357" s="17"/>
      <c r="J357" s="17"/>
      <c r="K357" s="17"/>
    </row>
    <row r="358" spans="1:11" x14ac:dyDescent="0.2">
      <c r="A358" s="42"/>
      <c r="B358" s="15"/>
      <c r="C358" s="395" t="s">
        <v>176</v>
      </c>
      <c r="D358" s="14" t="s">
        <v>2</v>
      </c>
      <c r="E358" s="19">
        <v>53</v>
      </c>
      <c r="F358" s="542"/>
      <c r="G358" s="547">
        <f t="shared" ref="G358" si="53">ROUND(E358*F358,2)</f>
        <v>0</v>
      </c>
      <c r="H358" s="18"/>
      <c r="I358" s="17"/>
      <c r="J358" s="17"/>
      <c r="K358" s="17"/>
    </row>
    <row r="359" spans="1:11" x14ac:dyDescent="0.2">
      <c r="A359" s="42"/>
      <c r="B359" s="15"/>
      <c r="C359" s="395"/>
      <c r="H359" s="18"/>
      <c r="I359" s="17"/>
      <c r="J359" s="17"/>
      <c r="K359" s="17"/>
    </row>
    <row r="360" spans="1:11" x14ac:dyDescent="0.2">
      <c r="A360" s="42"/>
      <c r="B360" s="15"/>
      <c r="C360" s="395"/>
      <c r="H360" s="18"/>
      <c r="I360" s="17"/>
      <c r="J360" s="17"/>
      <c r="K360" s="17"/>
    </row>
    <row r="361" spans="1:11" ht="25.5" x14ac:dyDescent="0.2">
      <c r="A361" s="42">
        <f>+MAX($A$325:A360)+1</f>
        <v>7</v>
      </c>
      <c r="B361" s="15"/>
      <c r="C361" s="395" t="s">
        <v>268</v>
      </c>
      <c r="F361" s="96"/>
      <c r="H361" s="18"/>
      <c r="I361" s="17"/>
      <c r="J361" s="17"/>
      <c r="K361" s="17"/>
    </row>
    <row r="362" spans="1:11" ht="38.25" x14ac:dyDescent="0.2">
      <c r="A362" s="42"/>
      <c r="B362" s="15"/>
      <c r="C362" s="60" t="s">
        <v>780</v>
      </c>
      <c r="F362" s="96"/>
      <c r="H362" s="18"/>
      <c r="I362" s="17"/>
      <c r="J362" s="17"/>
      <c r="K362" s="17"/>
    </row>
    <row r="363" spans="1:11" x14ac:dyDescent="0.2">
      <c r="A363" s="42"/>
      <c r="B363" s="15"/>
      <c r="C363" s="395" t="s">
        <v>175</v>
      </c>
      <c r="H363" s="18"/>
      <c r="I363" s="17"/>
      <c r="J363" s="17"/>
      <c r="K363" s="17"/>
    </row>
    <row r="364" spans="1:11" x14ac:dyDescent="0.2">
      <c r="A364" s="42"/>
      <c r="B364" s="15"/>
      <c r="C364" s="395" t="s">
        <v>176</v>
      </c>
      <c r="D364" s="14" t="s">
        <v>2</v>
      </c>
      <c r="E364" s="19">
        <v>67</v>
      </c>
      <c r="F364" s="542"/>
      <c r="G364" s="547">
        <f t="shared" ref="G364" si="54">ROUND(E364*F364,2)</f>
        <v>0</v>
      </c>
      <c r="H364" s="18"/>
      <c r="I364" s="17"/>
      <c r="J364" s="17"/>
      <c r="K364" s="17"/>
    </row>
    <row r="365" spans="1:11" x14ac:dyDescent="0.2">
      <c r="A365" s="42"/>
      <c r="B365" s="15"/>
      <c r="C365" s="395"/>
      <c r="H365" s="18"/>
      <c r="I365" s="17"/>
      <c r="J365" s="17"/>
      <c r="K365" s="17"/>
    </row>
    <row r="366" spans="1:11" x14ac:dyDescent="0.2">
      <c r="A366" s="42"/>
      <c r="B366" s="15"/>
      <c r="C366" s="395"/>
      <c r="H366" s="18"/>
      <c r="I366" s="17"/>
      <c r="J366" s="17"/>
      <c r="K366" s="17"/>
    </row>
    <row r="367" spans="1:11" ht="25.5" x14ac:dyDescent="0.2">
      <c r="A367" s="42">
        <f>+MAX($A$325:A366)+1</f>
        <v>8</v>
      </c>
      <c r="B367" s="15"/>
      <c r="C367" s="395" t="s">
        <v>796</v>
      </c>
      <c r="F367" s="96"/>
      <c r="H367" s="18"/>
      <c r="I367" s="17"/>
      <c r="J367" s="17"/>
      <c r="K367" s="17"/>
    </row>
    <row r="368" spans="1:11" ht="38.25" x14ac:dyDescent="0.2">
      <c r="A368" s="42"/>
      <c r="B368" s="15"/>
      <c r="C368" s="60" t="s">
        <v>181</v>
      </c>
      <c r="F368" s="96"/>
      <c r="H368" s="18"/>
      <c r="I368" s="17"/>
      <c r="J368" s="17"/>
      <c r="K368" s="17"/>
    </row>
    <row r="369" spans="1:112" x14ac:dyDescent="0.2">
      <c r="A369" s="42"/>
      <c r="B369" s="15"/>
      <c r="C369" s="395" t="s">
        <v>75</v>
      </c>
      <c r="H369" s="18"/>
      <c r="I369" s="17"/>
      <c r="J369" s="17"/>
      <c r="K369" s="17"/>
    </row>
    <row r="370" spans="1:112" x14ac:dyDescent="0.2">
      <c r="A370" s="42"/>
      <c r="B370" s="15"/>
      <c r="C370" s="395" t="s">
        <v>180</v>
      </c>
      <c r="D370" s="14" t="s">
        <v>2</v>
      </c>
      <c r="E370" s="19">
        <v>136</v>
      </c>
      <c r="F370" s="542"/>
      <c r="G370" s="547">
        <f t="shared" ref="G370" si="55">ROUND(E370*F370,2)</f>
        <v>0</v>
      </c>
      <c r="H370" s="18"/>
      <c r="I370" s="17"/>
      <c r="J370" s="17"/>
      <c r="K370" s="17"/>
    </row>
    <row r="371" spans="1:112" x14ac:dyDescent="0.2">
      <c r="A371" s="402"/>
      <c r="B371" s="15"/>
      <c r="C371" s="395"/>
      <c r="E371" s="46"/>
      <c r="G371" s="552"/>
      <c r="H371" s="17"/>
      <c r="I371" s="17"/>
      <c r="J371" s="17"/>
      <c r="K371" s="17"/>
    </row>
    <row r="372" spans="1:112" x14ac:dyDescent="0.2">
      <c r="A372" s="402"/>
      <c r="B372" s="15"/>
      <c r="C372" s="395"/>
      <c r="G372" s="552"/>
      <c r="H372" s="17"/>
      <c r="I372" s="19"/>
      <c r="J372" s="17"/>
      <c r="K372" s="17"/>
    </row>
    <row r="373" spans="1:112" s="14" customFormat="1" ht="25.5" x14ac:dyDescent="0.2">
      <c r="A373" s="42">
        <f>+MAX($A$325:A372)+1</f>
        <v>9</v>
      </c>
      <c r="B373" s="15"/>
      <c r="C373" s="63" t="s">
        <v>265</v>
      </c>
      <c r="D373" s="61"/>
      <c r="E373" s="19"/>
      <c r="F373" s="19"/>
      <c r="G373" s="552"/>
      <c r="H373" s="19"/>
      <c r="I373" s="19"/>
      <c r="J373" s="17"/>
      <c r="K373" s="104"/>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c r="DF373" s="17"/>
      <c r="DG373" s="17"/>
      <c r="DH373" s="17"/>
    </row>
    <row r="374" spans="1:112" s="14" customFormat="1" ht="38.25" x14ac:dyDescent="0.2">
      <c r="A374" s="69"/>
      <c r="B374" s="15"/>
      <c r="C374" s="63" t="s">
        <v>748</v>
      </c>
      <c r="D374" s="61"/>
      <c r="E374" s="19"/>
      <c r="F374" s="19"/>
      <c r="G374" s="552"/>
      <c r="H374" s="19"/>
      <c r="I374" s="19"/>
      <c r="J374" s="17"/>
      <c r="K374" s="403"/>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c r="DF374" s="17"/>
      <c r="DG374" s="17"/>
      <c r="DH374" s="17"/>
    </row>
    <row r="375" spans="1:112" s="14" customFormat="1" ht="38.25" x14ac:dyDescent="0.2">
      <c r="A375" s="69"/>
      <c r="B375" s="15"/>
      <c r="C375" s="395" t="s">
        <v>749</v>
      </c>
      <c r="D375" s="61"/>
      <c r="E375" s="19"/>
      <c r="F375" s="19"/>
      <c r="G375" s="552"/>
      <c r="H375" s="19"/>
      <c r="I375" s="19"/>
      <c r="J375" s="17"/>
      <c r="K375" s="403"/>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c r="DF375" s="17"/>
      <c r="DG375" s="17"/>
      <c r="DH375" s="17"/>
    </row>
    <row r="376" spans="1:112" s="14" customFormat="1" ht="25.5" x14ac:dyDescent="0.2">
      <c r="A376" s="69"/>
      <c r="B376" s="15"/>
      <c r="C376" s="395" t="s">
        <v>740</v>
      </c>
      <c r="D376" s="61"/>
      <c r="E376" s="19"/>
      <c r="F376" s="19"/>
      <c r="G376" s="552"/>
      <c r="H376" s="19"/>
      <c r="I376" s="19"/>
      <c r="J376" s="17"/>
      <c r="K376" s="403"/>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row>
    <row r="377" spans="1:112" s="14" customFormat="1" x14ac:dyDescent="0.2">
      <c r="A377" s="69"/>
      <c r="B377" s="15"/>
      <c r="C377" s="60" t="s">
        <v>741</v>
      </c>
      <c r="D377" s="61"/>
      <c r="E377" s="19"/>
      <c r="F377" s="19"/>
      <c r="G377" s="552"/>
      <c r="H377" s="19"/>
      <c r="I377" s="19"/>
      <c r="J377" s="17"/>
      <c r="K377" s="403"/>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c r="CI377" s="17"/>
      <c r="CJ377" s="17"/>
      <c r="CK377" s="17"/>
      <c r="CL377" s="17"/>
      <c r="CM377" s="17"/>
      <c r="CN377" s="17"/>
      <c r="CO377" s="17"/>
      <c r="CP377" s="17"/>
      <c r="CQ377" s="17"/>
      <c r="CR377" s="17"/>
      <c r="CS377" s="17"/>
      <c r="CT377" s="17"/>
      <c r="CU377" s="17"/>
      <c r="CV377" s="17"/>
      <c r="CW377" s="17"/>
      <c r="CX377" s="17"/>
      <c r="CY377" s="17"/>
      <c r="CZ377" s="17"/>
      <c r="DA377" s="17"/>
      <c r="DB377" s="17"/>
      <c r="DC377" s="17"/>
      <c r="DD377" s="17"/>
      <c r="DE377" s="17"/>
      <c r="DF377" s="17"/>
      <c r="DG377" s="17"/>
      <c r="DH377" s="17"/>
    </row>
    <row r="378" spans="1:112" s="14" customFormat="1" x14ac:dyDescent="0.2">
      <c r="A378" s="69"/>
      <c r="B378" s="15"/>
      <c r="C378" s="60" t="s">
        <v>742</v>
      </c>
      <c r="D378" s="61"/>
      <c r="E378" s="19"/>
      <c r="F378" s="19"/>
      <c r="G378" s="552"/>
      <c r="H378" s="19"/>
      <c r="I378" s="19"/>
      <c r="J378" s="17"/>
      <c r="K378" s="403"/>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c r="DF378" s="17"/>
      <c r="DG378" s="17"/>
      <c r="DH378" s="17"/>
    </row>
    <row r="379" spans="1:112" s="14" customFormat="1" x14ac:dyDescent="0.2">
      <c r="A379" s="69"/>
      <c r="B379" s="15"/>
      <c r="C379" s="60" t="s">
        <v>743</v>
      </c>
      <c r="D379" s="61"/>
      <c r="E379" s="19"/>
      <c r="F379" s="19"/>
      <c r="G379" s="552"/>
      <c r="H379" s="19"/>
      <c r="I379" s="19"/>
      <c r="J379" s="17"/>
      <c r="K379" s="403"/>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7"/>
      <c r="DB379" s="17"/>
      <c r="DC379" s="17"/>
      <c r="DD379" s="17"/>
      <c r="DE379" s="17"/>
      <c r="DF379" s="17"/>
      <c r="DG379" s="17"/>
      <c r="DH379" s="17"/>
    </row>
    <row r="380" spans="1:112" s="14" customFormat="1" x14ac:dyDescent="0.2">
      <c r="A380" s="69"/>
      <c r="B380" s="15"/>
      <c r="C380" s="60" t="s">
        <v>744</v>
      </c>
      <c r="D380" s="61"/>
      <c r="E380" s="19"/>
      <c r="F380" s="19"/>
      <c r="G380" s="552"/>
      <c r="H380" s="19"/>
      <c r="I380" s="19"/>
      <c r="J380" s="17"/>
      <c r="K380" s="403"/>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row>
    <row r="381" spans="1:112" s="14" customFormat="1" x14ac:dyDescent="0.2">
      <c r="A381" s="69"/>
      <c r="B381" s="15"/>
      <c r="C381" s="60" t="s">
        <v>745</v>
      </c>
      <c r="D381" s="61"/>
      <c r="E381" s="19"/>
      <c r="F381" s="19"/>
      <c r="G381" s="552"/>
      <c r="H381" s="19"/>
      <c r="I381" s="19"/>
      <c r="J381" s="17"/>
      <c r="K381" s="403"/>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c r="DF381" s="17"/>
      <c r="DG381" s="17"/>
      <c r="DH381" s="17"/>
    </row>
    <row r="382" spans="1:112" s="14" customFormat="1" x14ac:dyDescent="0.2">
      <c r="A382" s="69"/>
      <c r="B382" s="15"/>
      <c r="C382" s="60" t="s">
        <v>746</v>
      </c>
      <c r="D382" s="61"/>
      <c r="E382" s="19"/>
      <c r="F382" s="19"/>
      <c r="G382" s="552"/>
      <c r="H382" s="19"/>
      <c r="I382" s="19"/>
      <c r="J382" s="17"/>
      <c r="K382" s="403"/>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c r="CI382" s="17"/>
      <c r="CJ382" s="17"/>
      <c r="CK382" s="17"/>
      <c r="CL382" s="17"/>
      <c r="CM382" s="17"/>
      <c r="CN382" s="17"/>
      <c r="CO382" s="17"/>
      <c r="CP382" s="17"/>
      <c r="CQ382" s="17"/>
      <c r="CR382" s="17"/>
      <c r="CS382" s="17"/>
      <c r="CT382" s="17"/>
      <c r="CU382" s="17"/>
      <c r="CV382" s="17"/>
      <c r="CW382" s="17"/>
      <c r="CX382" s="17"/>
      <c r="CY382" s="17"/>
      <c r="CZ382" s="17"/>
      <c r="DA382" s="17"/>
      <c r="DB382" s="17"/>
      <c r="DC382" s="17"/>
      <c r="DD382" s="17"/>
      <c r="DE382" s="17"/>
      <c r="DF382" s="17"/>
      <c r="DG382" s="17"/>
      <c r="DH382" s="17"/>
    </row>
    <row r="383" spans="1:112" s="14" customFormat="1" x14ac:dyDescent="0.2">
      <c r="A383" s="69"/>
      <c r="B383" s="15"/>
      <c r="C383" s="60" t="s">
        <v>747</v>
      </c>
      <c r="D383" s="61"/>
      <c r="E383" s="19"/>
      <c r="F383" s="19"/>
      <c r="G383" s="552"/>
      <c r="H383" s="19"/>
      <c r="I383" s="19"/>
      <c r="J383" s="17"/>
      <c r="K383" s="403"/>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c r="DF383" s="17"/>
      <c r="DG383" s="17"/>
      <c r="DH383" s="17"/>
    </row>
    <row r="384" spans="1:112" s="14" customFormat="1" x14ac:dyDescent="0.2">
      <c r="A384" s="69"/>
      <c r="B384" s="15"/>
      <c r="C384" s="63" t="s">
        <v>266</v>
      </c>
      <c r="D384" s="14" t="s">
        <v>2</v>
      </c>
      <c r="E384" s="19">
        <v>129</v>
      </c>
      <c r="F384" s="542"/>
      <c r="G384" s="547">
        <f t="shared" ref="G384" si="56">ROUND(E384*F384,2)</f>
        <v>0</v>
      </c>
      <c r="H384" s="19"/>
      <c r="I384" s="19"/>
      <c r="J384" s="17"/>
      <c r="K384" s="403"/>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c r="CI384" s="17"/>
      <c r="CJ384" s="17"/>
      <c r="CK384" s="17"/>
      <c r="CL384" s="17"/>
      <c r="CM384" s="17"/>
      <c r="CN384" s="17"/>
      <c r="CO384" s="17"/>
      <c r="CP384" s="17"/>
      <c r="CQ384" s="17"/>
      <c r="CR384" s="17"/>
      <c r="CS384" s="17"/>
      <c r="CT384" s="17"/>
      <c r="CU384" s="17"/>
      <c r="CV384" s="17"/>
      <c r="CW384" s="17"/>
      <c r="CX384" s="17"/>
      <c r="CY384" s="17"/>
      <c r="CZ384" s="17"/>
      <c r="DA384" s="17"/>
      <c r="DB384" s="17"/>
      <c r="DC384" s="17"/>
      <c r="DD384" s="17"/>
      <c r="DE384" s="17"/>
      <c r="DF384" s="17"/>
      <c r="DG384" s="17"/>
      <c r="DH384" s="17"/>
    </row>
    <row r="385" spans="1:11" x14ac:dyDescent="0.2">
      <c r="A385" s="42"/>
      <c r="B385" s="15"/>
      <c r="C385" s="395"/>
      <c r="H385" s="17"/>
      <c r="I385" s="17"/>
      <c r="J385" s="17"/>
      <c r="K385" s="17"/>
    </row>
    <row r="386" spans="1:11" x14ac:dyDescent="0.2">
      <c r="A386" s="42"/>
      <c r="B386" s="15"/>
      <c r="C386" s="395"/>
      <c r="H386" s="17"/>
      <c r="I386" s="17"/>
      <c r="J386" s="17"/>
      <c r="K386" s="17"/>
    </row>
    <row r="387" spans="1:11" ht="25.5" x14ac:dyDescent="0.2">
      <c r="A387" s="42">
        <f>+MAX($A$325:A386)+1</f>
        <v>10</v>
      </c>
      <c r="B387" s="15"/>
      <c r="C387" s="63" t="s">
        <v>756</v>
      </c>
      <c r="H387" s="18"/>
      <c r="I387" s="17"/>
      <c r="J387" s="17"/>
      <c r="K387" s="17"/>
    </row>
    <row r="388" spans="1:11" ht="38.25" x14ac:dyDescent="0.2">
      <c r="A388" s="42"/>
      <c r="B388" s="15"/>
      <c r="C388" s="63" t="s">
        <v>750</v>
      </c>
      <c r="D388" s="61"/>
      <c r="H388" s="18"/>
      <c r="I388" s="17"/>
      <c r="J388" s="17"/>
      <c r="K388" s="17"/>
    </row>
    <row r="389" spans="1:11" ht="38.25" x14ac:dyDescent="0.2">
      <c r="A389" s="42"/>
      <c r="B389" s="15"/>
      <c r="C389" s="395" t="s">
        <v>751</v>
      </c>
      <c r="D389" s="61"/>
      <c r="H389" s="18"/>
      <c r="I389" s="17"/>
      <c r="J389" s="17"/>
      <c r="K389" s="17"/>
    </row>
    <row r="390" spans="1:11" ht="25.5" x14ac:dyDescent="0.2">
      <c r="A390" s="42"/>
      <c r="B390" s="15"/>
      <c r="C390" s="395" t="s">
        <v>752</v>
      </c>
      <c r="D390" s="61"/>
      <c r="H390" s="18"/>
      <c r="I390" s="17"/>
      <c r="J390" s="17"/>
      <c r="K390" s="17"/>
    </row>
    <row r="391" spans="1:11" x14ac:dyDescent="0.2">
      <c r="A391" s="42"/>
      <c r="B391" s="15"/>
      <c r="C391" s="60" t="s">
        <v>753</v>
      </c>
      <c r="D391" s="61"/>
      <c r="H391" s="18"/>
      <c r="I391" s="17"/>
      <c r="J391" s="17"/>
      <c r="K391" s="17"/>
    </row>
    <row r="392" spans="1:11" x14ac:dyDescent="0.2">
      <c r="A392" s="42"/>
      <c r="B392" s="15"/>
      <c r="C392" s="60" t="s">
        <v>743</v>
      </c>
      <c r="D392" s="61"/>
      <c r="H392" s="18"/>
      <c r="I392" s="17"/>
      <c r="J392" s="17"/>
      <c r="K392" s="17"/>
    </row>
    <row r="393" spans="1:11" x14ac:dyDescent="0.2">
      <c r="A393" s="42"/>
      <c r="B393" s="15"/>
      <c r="C393" s="60" t="s">
        <v>744</v>
      </c>
      <c r="D393" s="61"/>
      <c r="H393" s="18"/>
      <c r="I393" s="17"/>
      <c r="J393" s="17"/>
      <c r="K393" s="17"/>
    </row>
    <row r="394" spans="1:11" x14ac:dyDescent="0.2">
      <c r="A394" s="42"/>
      <c r="B394" s="15"/>
      <c r="C394" s="60" t="s">
        <v>745</v>
      </c>
      <c r="D394" s="61"/>
      <c r="H394" s="18"/>
      <c r="I394" s="17"/>
      <c r="J394" s="17"/>
      <c r="K394" s="17"/>
    </row>
    <row r="395" spans="1:11" x14ac:dyDescent="0.2">
      <c r="A395" s="42"/>
      <c r="B395" s="15"/>
      <c r="C395" s="60" t="s">
        <v>746</v>
      </c>
      <c r="D395" s="61"/>
      <c r="H395" s="18"/>
      <c r="I395" s="17"/>
      <c r="J395" s="17"/>
      <c r="K395" s="17"/>
    </row>
    <row r="396" spans="1:11" ht="25.5" x14ac:dyDescent="0.2">
      <c r="A396" s="42"/>
      <c r="B396" s="15"/>
      <c r="C396" s="60" t="s">
        <v>754</v>
      </c>
      <c r="D396" s="61"/>
      <c r="H396" s="18"/>
      <c r="I396" s="17"/>
      <c r="J396" s="17"/>
      <c r="K396" s="17"/>
    </row>
    <row r="397" spans="1:11" x14ac:dyDescent="0.2">
      <c r="A397" s="42"/>
      <c r="B397" s="15"/>
      <c r="C397" s="395" t="s">
        <v>755</v>
      </c>
      <c r="D397" s="61"/>
      <c r="H397" s="18"/>
      <c r="I397" s="17"/>
      <c r="J397" s="17"/>
      <c r="K397" s="17"/>
    </row>
    <row r="398" spans="1:11" x14ac:dyDescent="0.2">
      <c r="A398" s="42"/>
      <c r="B398" s="15"/>
      <c r="C398" s="395" t="s">
        <v>758</v>
      </c>
      <c r="D398" s="61"/>
      <c r="H398" s="18"/>
      <c r="I398" s="17"/>
      <c r="J398" s="17"/>
      <c r="K398" s="17"/>
    </row>
    <row r="399" spans="1:11" ht="25.5" x14ac:dyDescent="0.2">
      <c r="A399" s="42"/>
      <c r="B399" s="15"/>
      <c r="C399" s="395" t="s">
        <v>757</v>
      </c>
      <c r="D399" s="61"/>
      <c r="H399" s="18"/>
      <c r="I399" s="17"/>
      <c r="J399" s="17"/>
      <c r="K399" s="17"/>
    </row>
    <row r="400" spans="1:11" x14ac:dyDescent="0.2">
      <c r="A400" s="42"/>
      <c r="B400" s="15"/>
      <c r="C400" s="63" t="s">
        <v>759</v>
      </c>
      <c r="D400" s="61"/>
      <c r="H400" s="18"/>
      <c r="I400" s="17"/>
      <c r="J400" s="17"/>
      <c r="K400" s="17"/>
    </row>
    <row r="401" spans="1:112" x14ac:dyDescent="0.2">
      <c r="A401" s="42"/>
      <c r="B401" s="15"/>
      <c r="C401" s="63" t="s">
        <v>267</v>
      </c>
      <c r="D401" s="61" t="s">
        <v>49</v>
      </c>
      <c r="E401" s="19">
        <v>149</v>
      </c>
      <c r="F401" s="542"/>
      <c r="G401" s="547">
        <f t="shared" ref="G401" si="57">ROUND(E401*F401,2)</f>
        <v>0</v>
      </c>
      <c r="H401" s="18"/>
      <c r="I401" s="17"/>
      <c r="J401" s="17"/>
      <c r="K401" s="17"/>
    </row>
    <row r="402" spans="1:112" x14ac:dyDescent="0.2">
      <c r="A402" s="402"/>
      <c r="B402" s="15"/>
      <c r="C402" s="395"/>
      <c r="E402" s="46"/>
      <c r="G402" s="552"/>
      <c r="H402" s="17"/>
      <c r="I402" s="17"/>
      <c r="J402" s="17"/>
      <c r="K402" s="17"/>
    </row>
    <row r="403" spans="1:112" x14ac:dyDescent="0.2">
      <c r="A403" s="402"/>
      <c r="B403" s="15"/>
      <c r="C403" s="395"/>
      <c r="G403" s="552"/>
      <c r="H403" s="17"/>
      <c r="I403" s="19"/>
      <c r="J403" s="17"/>
      <c r="K403" s="17"/>
    </row>
    <row r="404" spans="1:112" s="14" customFormat="1" ht="25.5" x14ac:dyDescent="0.2">
      <c r="A404" s="42">
        <f>+MAX($A$325:A403)+1</f>
        <v>11</v>
      </c>
      <c r="B404" s="15"/>
      <c r="C404" s="63" t="s">
        <v>762</v>
      </c>
      <c r="D404" s="61"/>
      <c r="E404" s="19"/>
      <c r="F404" s="19"/>
      <c r="G404" s="552"/>
      <c r="H404" s="19"/>
      <c r="I404" s="19"/>
      <c r="J404" s="17"/>
      <c r="K404" s="104"/>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c r="CM404" s="17"/>
      <c r="CN404" s="17"/>
      <c r="CO404" s="17"/>
      <c r="CP404" s="17"/>
      <c r="CQ404" s="17"/>
      <c r="CR404" s="17"/>
      <c r="CS404" s="17"/>
      <c r="CT404" s="17"/>
      <c r="CU404" s="17"/>
      <c r="CV404" s="17"/>
      <c r="CW404" s="17"/>
      <c r="CX404" s="17"/>
      <c r="CY404" s="17"/>
      <c r="CZ404" s="17"/>
      <c r="DA404" s="17"/>
      <c r="DB404" s="17"/>
      <c r="DC404" s="17"/>
      <c r="DD404" s="17"/>
      <c r="DE404" s="17"/>
      <c r="DF404" s="17"/>
      <c r="DG404" s="17"/>
      <c r="DH404" s="17"/>
    </row>
    <row r="405" spans="1:112" s="14" customFormat="1" ht="38.25" x14ac:dyDescent="0.2">
      <c r="A405" s="42"/>
      <c r="B405" s="15"/>
      <c r="C405" s="63" t="s">
        <v>761</v>
      </c>
      <c r="D405" s="61"/>
      <c r="E405" s="19"/>
      <c r="F405" s="19"/>
      <c r="G405" s="552"/>
      <c r="H405" s="19"/>
      <c r="I405" s="19"/>
      <c r="J405" s="17"/>
      <c r="K405" s="104"/>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c r="CM405" s="17"/>
      <c r="CN405" s="17"/>
      <c r="CO405" s="17"/>
      <c r="CP405" s="17"/>
      <c r="CQ405" s="17"/>
      <c r="CR405" s="17"/>
      <c r="CS405" s="17"/>
      <c r="CT405" s="17"/>
      <c r="CU405" s="17"/>
      <c r="CV405" s="17"/>
      <c r="CW405" s="17"/>
      <c r="CX405" s="17"/>
      <c r="CY405" s="17"/>
      <c r="CZ405" s="17"/>
      <c r="DA405" s="17"/>
      <c r="DB405" s="17"/>
      <c r="DC405" s="17"/>
      <c r="DD405" s="17"/>
      <c r="DE405" s="17"/>
      <c r="DF405" s="17"/>
      <c r="DG405" s="17"/>
      <c r="DH405" s="17"/>
    </row>
    <row r="406" spans="1:112" s="14" customFormat="1" ht="25.5" x14ac:dyDescent="0.2">
      <c r="A406" s="42"/>
      <c r="B406" s="15"/>
      <c r="C406" s="395" t="s">
        <v>763</v>
      </c>
      <c r="D406" s="61"/>
      <c r="E406" s="19"/>
      <c r="F406" s="19"/>
      <c r="G406" s="552"/>
      <c r="H406" s="19"/>
      <c r="I406" s="19"/>
      <c r="J406" s="17"/>
      <c r="K406" s="104"/>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row>
    <row r="407" spans="1:112" s="14" customFormat="1" x14ac:dyDescent="0.2">
      <c r="A407" s="42"/>
      <c r="B407" s="15"/>
      <c r="C407" s="60" t="s">
        <v>741</v>
      </c>
      <c r="D407" s="61"/>
      <c r="E407" s="19"/>
      <c r="F407" s="19"/>
      <c r="G407" s="552"/>
      <c r="H407" s="19"/>
      <c r="I407" s="19"/>
      <c r="J407" s="17"/>
      <c r="K407" s="104"/>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c r="CM407" s="17"/>
      <c r="CN407" s="17"/>
      <c r="CO407" s="17"/>
      <c r="CP407" s="17"/>
      <c r="CQ407" s="17"/>
      <c r="CR407" s="17"/>
      <c r="CS407" s="17"/>
      <c r="CT407" s="17"/>
      <c r="CU407" s="17"/>
      <c r="CV407" s="17"/>
      <c r="CW407" s="17"/>
      <c r="CX407" s="17"/>
      <c r="CY407" s="17"/>
      <c r="CZ407" s="17"/>
      <c r="DA407" s="17"/>
      <c r="DB407" s="17"/>
      <c r="DC407" s="17"/>
      <c r="DD407" s="17"/>
      <c r="DE407" s="17"/>
      <c r="DF407" s="17"/>
      <c r="DG407" s="17"/>
      <c r="DH407" s="17"/>
    </row>
    <row r="408" spans="1:112" s="14" customFormat="1" x14ac:dyDescent="0.2">
      <c r="A408" s="69"/>
      <c r="B408" s="15"/>
      <c r="C408" s="60" t="s">
        <v>743</v>
      </c>
      <c r="D408" s="61"/>
      <c r="E408" s="19"/>
      <c r="F408" s="19"/>
      <c r="G408" s="552"/>
      <c r="H408" s="19"/>
      <c r="I408" s="19"/>
      <c r="J408" s="17"/>
      <c r="K408" s="403"/>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c r="CJ408" s="17"/>
      <c r="CK408" s="17"/>
      <c r="CL408" s="17"/>
      <c r="CM408" s="17"/>
      <c r="CN408" s="17"/>
      <c r="CO408" s="17"/>
      <c r="CP408" s="17"/>
      <c r="CQ408" s="17"/>
      <c r="CR408" s="17"/>
      <c r="CS408" s="17"/>
      <c r="CT408" s="17"/>
      <c r="CU408" s="17"/>
      <c r="CV408" s="17"/>
      <c r="CW408" s="17"/>
      <c r="CX408" s="17"/>
      <c r="CY408" s="17"/>
      <c r="CZ408" s="17"/>
      <c r="DA408" s="17"/>
      <c r="DB408" s="17"/>
      <c r="DC408" s="17"/>
      <c r="DD408" s="17"/>
      <c r="DE408" s="17"/>
      <c r="DF408" s="17"/>
      <c r="DG408" s="17"/>
      <c r="DH408" s="17"/>
    </row>
    <row r="409" spans="1:112" s="14" customFormat="1" x14ac:dyDescent="0.2">
      <c r="A409" s="69"/>
      <c r="B409" s="15"/>
      <c r="C409" s="60" t="s">
        <v>744</v>
      </c>
      <c r="D409" s="61"/>
      <c r="E409" s="19"/>
      <c r="F409" s="19"/>
      <c r="G409" s="552"/>
      <c r="H409" s="19"/>
      <c r="I409" s="19"/>
      <c r="J409" s="17"/>
      <c r="K409" s="403"/>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c r="CJ409" s="17"/>
      <c r="CK409" s="17"/>
      <c r="CL409" s="17"/>
      <c r="CM409" s="17"/>
      <c r="CN409" s="17"/>
      <c r="CO409" s="17"/>
      <c r="CP409" s="17"/>
      <c r="CQ409" s="17"/>
      <c r="CR409" s="17"/>
      <c r="CS409" s="17"/>
      <c r="CT409" s="17"/>
      <c r="CU409" s="17"/>
      <c r="CV409" s="17"/>
      <c r="CW409" s="17"/>
      <c r="CX409" s="17"/>
      <c r="CY409" s="17"/>
      <c r="CZ409" s="17"/>
      <c r="DA409" s="17"/>
      <c r="DB409" s="17"/>
      <c r="DC409" s="17"/>
      <c r="DD409" s="17"/>
      <c r="DE409" s="17"/>
      <c r="DF409" s="17"/>
      <c r="DG409" s="17"/>
      <c r="DH409" s="17"/>
    </row>
    <row r="410" spans="1:112" s="14" customFormat="1" x14ac:dyDescent="0.2">
      <c r="A410" s="69"/>
      <c r="B410" s="15"/>
      <c r="C410" s="60" t="s">
        <v>745</v>
      </c>
      <c r="D410" s="61"/>
      <c r="E410" s="19"/>
      <c r="F410" s="19"/>
      <c r="G410" s="552"/>
      <c r="H410" s="19"/>
      <c r="I410" s="19"/>
      <c r="J410" s="17"/>
      <c r="K410" s="403"/>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c r="CJ410" s="17"/>
      <c r="CK410" s="17"/>
      <c r="CL410" s="17"/>
      <c r="CM410" s="17"/>
      <c r="CN410" s="17"/>
      <c r="CO410" s="17"/>
      <c r="CP410" s="17"/>
      <c r="CQ410" s="17"/>
      <c r="CR410" s="17"/>
      <c r="CS410" s="17"/>
      <c r="CT410" s="17"/>
      <c r="CU410" s="17"/>
      <c r="CV410" s="17"/>
      <c r="CW410" s="17"/>
      <c r="CX410" s="17"/>
      <c r="CY410" s="17"/>
      <c r="CZ410" s="17"/>
      <c r="DA410" s="17"/>
      <c r="DB410" s="17"/>
      <c r="DC410" s="17"/>
      <c r="DD410" s="17"/>
      <c r="DE410" s="17"/>
      <c r="DF410" s="17"/>
      <c r="DG410" s="17"/>
      <c r="DH410" s="17"/>
    </row>
    <row r="411" spans="1:112" s="14" customFormat="1" x14ac:dyDescent="0.2">
      <c r="A411" s="69"/>
      <c r="B411" s="15"/>
      <c r="C411" s="60" t="s">
        <v>746</v>
      </c>
      <c r="D411" s="61"/>
      <c r="E411" s="19"/>
      <c r="F411" s="19"/>
      <c r="G411" s="552"/>
      <c r="H411" s="19"/>
      <c r="I411" s="19"/>
      <c r="J411" s="17"/>
      <c r="K411" s="403"/>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c r="CJ411" s="17"/>
      <c r="CK411" s="17"/>
      <c r="CL411" s="17"/>
      <c r="CM411" s="17"/>
      <c r="CN411" s="17"/>
      <c r="CO411" s="17"/>
      <c r="CP411" s="17"/>
      <c r="CQ411" s="17"/>
      <c r="CR411" s="17"/>
      <c r="CS411" s="17"/>
      <c r="CT411" s="17"/>
      <c r="CU411" s="17"/>
      <c r="CV411" s="17"/>
      <c r="CW411" s="17"/>
      <c r="CX411" s="17"/>
      <c r="CY411" s="17"/>
      <c r="CZ411" s="17"/>
      <c r="DA411" s="17"/>
      <c r="DB411" s="17"/>
      <c r="DC411" s="17"/>
      <c r="DD411" s="17"/>
      <c r="DE411" s="17"/>
      <c r="DF411" s="17"/>
      <c r="DG411" s="17"/>
      <c r="DH411" s="17"/>
    </row>
    <row r="412" spans="1:112" s="14" customFormat="1" x14ac:dyDescent="0.2">
      <c r="A412" s="69"/>
      <c r="B412" s="15"/>
      <c r="C412" s="60" t="s">
        <v>747</v>
      </c>
      <c r="D412" s="61"/>
      <c r="E412" s="19"/>
      <c r="F412" s="19"/>
      <c r="G412" s="552"/>
      <c r="H412" s="19"/>
      <c r="I412" s="19"/>
      <c r="J412" s="17"/>
      <c r="K412" s="403"/>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c r="CM412" s="17"/>
      <c r="CN412" s="17"/>
      <c r="CO412" s="17"/>
      <c r="CP412" s="17"/>
      <c r="CQ412" s="17"/>
      <c r="CR412" s="17"/>
      <c r="CS412" s="17"/>
      <c r="CT412" s="17"/>
      <c r="CU412" s="17"/>
      <c r="CV412" s="17"/>
      <c r="CW412" s="17"/>
      <c r="CX412" s="17"/>
      <c r="CY412" s="17"/>
      <c r="CZ412" s="17"/>
      <c r="DA412" s="17"/>
      <c r="DB412" s="17"/>
      <c r="DC412" s="17"/>
      <c r="DD412" s="17"/>
      <c r="DE412" s="17"/>
      <c r="DF412" s="17"/>
      <c r="DG412" s="17"/>
      <c r="DH412" s="17"/>
    </row>
    <row r="413" spans="1:112" s="14" customFormat="1" x14ac:dyDescent="0.2">
      <c r="A413" s="69"/>
      <c r="B413" s="15"/>
      <c r="C413" s="395" t="s">
        <v>764</v>
      </c>
      <c r="D413" s="61"/>
      <c r="E413" s="19"/>
      <c r="F413" s="19"/>
      <c r="G413" s="552"/>
      <c r="H413" s="19"/>
      <c r="I413" s="19"/>
      <c r="J413" s="17"/>
      <c r="K413" s="403"/>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c r="CJ413" s="17"/>
      <c r="CK413" s="17"/>
      <c r="CL413" s="17"/>
      <c r="CM413" s="17"/>
      <c r="CN413" s="17"/>
      <c r="CO413" s="17"/>
      <c r="CP413" s="17"/>
      <c r="CQ413" s="17"/>
      <c r="CR413" s="17"/>
      <c r="CS413" s="17"/>
      <c r="CT413" s="17"/>
      <c r="CU413" s="17"/>
      <c r="CV413" s="17"/>
      <c r="CW413" s="17"/>
      <c r="CX413" s="17"/>
      <c r="CY413" s="17"/>
      <c r="CZ413" s="17"/>
      <c r="DA413" s="17"/>
      <c r="DB413" s="17"/>
      <c r="DC413" s="17"/>
      <c r="DD413" s="17"/>
      <c r="DE413" s="17"/>
      <c r="DF413" s="17"/>
      <c r="DG413" s="17"/>
      <c r="DH413" s="17"/>
    </row>
    <row r="414" spans="1:112" s="14" customFormat="1" x14ac:dyDescent="0.2">
      <c r="A414" s="69"/>
      <c r="B414" s="15"/>
      <c r="C414" s="395" t="s">
        <v>765</v>
      </c>
      <c r="D414" s="61"/>
      <c r="E414" s="19"/>
      <c r="F414" s="19"/>
      <c r="G414" s="552"/>
      <c r="H414" s="19"/>
      <c r="I414" s="19"/>
      <c r="J414" s="17"/>
      <c r="K414" s="403"/>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c r="CM414" s="17"/>
      <c r="CN414" s="17"/>
      <c r="CO414" s="17"/>
      <c r="CP414" s="17"/>
      <c r="CQ414" s="17"/>
      <c r="CR414" s="17"/>
      <c r="CS414" s="17"/>
      <c r="CT414" s="17"/>
      <c r="CU414" s="17"/>
      <c r="CV414" s="17"/>
      <c r="CW414" s="17"/>
      <c r="CX414" s="17"/>
      <c r="CY414" s="17"/>
      <c r="CZ414" s="17"/>
      <c r="DA414" s="17"/>
      <c r="DB414" s="17"/>
      <c r="DC414" s="17"/>
      <c r="DD414" s="17"/>
      <c r="DE414" s="17"/>
      <c r="DF414" s="17"/>
      <c r="DG414" s="17"/>
      <c r="DH414" s="17"/>
    </row>
    <row r="415" spans="1:112" s="14" customFormat="1" x14ac:dyDescent="0.2">
      <c r="A415" s="69"/>
      <c r="B415" s="15"/>
      <c r="C415" s="63" t="s">
        <v>760</v>
      </c>
      <c r="D415" s="61"/>
      <c r="E415" s="19"/>
      <c r="F415" s="19"/>
      <c r="G415" s="552"/>
      <c r="H415" s="19"/>
      <c r="I415" s="19"/>
      <c r="J415" s="17"/>
      <c r="K415" s="403"/>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c r="CM415" s="17"/>
      <c r="CN415" s="17"/>
      <c r="CO415" s="17"/>
      <c r="CP415" s="17"/>
      <c r="CQ415" s="17"/>
      <c r="CR415" s="17"/>
      <c r="CS415" s="17"/>
      <c r="CT415" s="17"/>
      <c r="CU415" s="17"/>
      <c r="CV415" s="17"/>
      <c r="CW415" s="17"/>
      <c r="CX415" s="17"/>
      <c r="CY415" s="17"/>
      <c r="CZ415" s="17"/>
      <c r="DA415" s="17"/>
      <c r="DB415" s="17"/>
      <c r="DC415" s="17"/>
      <c r="DD415" s="17"/>
      <c r="DE415" s="17"/>
      <c r="DF415" s="17"/>
      <c r="DG415" s="17"/>
      <c r="DH415" s="17"/>
    </row>
    <row r="416" spans="1:112" s="14" customFormat="1" x14ac:dyDescent="0.2">
      <c r="A416" s="69"/>
      <c r="B416" s="15"/>
      <c r="C416" s="63" t="s">
        <v>266</v>
      </c>
      <c r="D416" s="14" t="s">
        <v>2</v>
      </c>
      <c r="E416" s="19">
        <v>265</v>
      </c>
      <c r="F416" s="542"/>
      <c r="G416" s="547">
        <f t="shared" ref="G416" si="58">ROUND(E416*F416,2)</f>
        <v>0</v>
      </c>
      <c r="H416" s="19"/>
      <c r="I416" s="19"/>
      <c r="J416" s="17"/>
      <c r="K416" s="403"/>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row>
    <row r="417" spans="1:13" ht="13.5" thickBot="1" x14ac:dyDescent="0.25">
      <c r="A417" s="42"/>
      <c r="B417" s="15"/>
      <c r="C417" s="395"/>
    </row>
    <row r="418" spans="1:13" ht="13.5" thickBot="1" x14ac:dyDescent="0.25">
      <c r="A418" s="401">
        <f>+A323</f>
        <v>4</v>
      </c>
      <c r="B418" s="116"/>
      <c r="C418" s="117" t="str">
        <f>+C323&amp;":"</f>
        <v>ZIDARSKI RADOVI:</v>
      </c>
      <c r="D418" s="543"/>
      <c r="E418" s="120" t="s">
        <v>14</v>
      </c>
      <c r="F418" s="120"/>
      <c r="G418" s="546">
        <f>SUM($G$325:G417)</f>
        <v>0</v>
      </c>
    </row>
    <row r="420" spans="1:13" ht="13.5" thickBot="1" x14ac:dyDescent="0.25"/>
    <row r="421" spans="1:13" s="28" customFormat="1" ht="13.5" thickBot="1" x14ac:dyDescent="0.25">
      <c r="A421" s="118">
        <v>5</v>
      </c>
      <c r="B421" s="116"/>
      <c r="C421" s="117" t="s">
        <v>58</v>
      </c>
      <c r="D421" s="846"/>
      <c r="E421" s="119"/>
      <c r="F421" s="119"/>
      <c r="G421" s="551">
        <f t="shared" ref="G421" si="59">+F421*E421</f>
        <v>0</v>
      </c>
      <c r="H421" s="41"/>
      <c r="I421" s="41"/>
      <c r="J421" s="41"/>
      <c r="K421" s="41"/>
    </row>
    <row r="422" spans="1:13" x14ac:dyDescent="0.2">
      <c r="A422" s="42"/>
      <c r="B422" s="15"/>
      <c r="C422" s="395"/>
      <c r="D422" s="18"/>
      <c r="L422" s="20"/>
      <c r="M422" s="20"/>
    </row>
    <row r="423" spans="1:13" x14ac:dyDescent="0.2">
      <c r="A423" s="42"/>
      <c r="B423" s="15"/>
      <c r="C423" s="395"/>
      <c r="D423" s="18"/>
      <c r="L423" s="20"/>
      <c r="M423" s="20"/>
    </row>
    <row r="424" spans="1:13" ht="25.5" x14ac:dyDescent="0.2">
      <c r="A424" s="42">
        <f>MAX(A$423:A423)+1</f>
        <v>1</v>
      </c>
      <c r="B424" s="15"/>
      <c r="C424" s="395" t="s">
        <v>775</v>
      </c>
      <c r="D424" s="18"/>
      <c r="L424" s="20"/>
      <c r="M424" s="20"/>
    </row>
    <row r="425" spans="1:13" ht="51" x14ac:dyDescent="0.2">
      <c r="A425" s="42"/>
      <c r="B425" s="15"/>
      <c r="C425" s="395" t="s">
        <v>50</v>
      </c>
      <c r="D425" s="18"/>
      <c r="L425" s="20"/>
      <c r="M425" s="20"/>
    </row>
    <row r="426" spans="1:13" x14ac:dyDescent="0.2">
      <c r="A426" s="42"/>
      <c r="B426" s="15"/>
      <c r="C426" s="395" t="s">
        <v>814</v>
      </c>
      <c r="D426" s="18"/>
      <c r="L426" s="20"/>
      <c r="M426" s="20"/>
    </row>
    <row r="427" spans="1:13" ht="25.5" x14ac:dyDescent="0.2">
      <c r="A427" s="42"/>
      <c r="B427" s="15"/>
      <c r="C427" s="395" t="s">
        <v>776</v>
      </c>
      <c r="D427" s="18"/>
      <c r="H427" s="17"/>
      <c r="I427" s="17"/>
      <c r="J427" s="17"/>
      <c r="K427" s="17"/>
    </row>
    <row r="428" spans="1:13" ht="25.5" x14ac:dyDescent="0.2">
      <c r="A428" s="42"/>
      <c r="B428" s="15"/>
      <c r="C428" s="60" t="s">
        <v>797</v>
      </c>
      <c r="D428" s="18" t="s">
        <v>2</v>
      </c>
      <c r="E428" s="19">
        <v>382</v>
      </c>
      <c r="F428" s="542"/>
      <c r="G428" s="547">
        <f t="shared" ref="G428:G429" si="60">ROUND(E428*F428,2)</f>
        <v>0</v>
      </c>
      <c r="L428" s="20"/>
      <c r="M428" s="20"/>
    </row>
    <row r="429" spans="1:13" ht="25.5" x14ac:dyDescent="0.2">
      <c r="A429" s="42"/>
      <c r="B429" s="15"/>
      <c r="C429" s="60" t="s">
        <v>798</v>
      </c>
      <c r="D429" s="18" t="s">
        <v>2</v>
      </c>
      <c r="E429" s="19">
        <v>255</v>
      </c>
      <c r="F429" s="542"/>
      <c r="G429" s="547">
        <f t="shared" si="60"/>
        <v>0</v>
      </c>
      <c r="L429" s="20"/>
      <c r="M429" s="20"/>
    </row>
    <row r="430" spans="1:13" x14ac:dyDescent="0.2">
      <c r="A430" s="42"/>
      <c r="B430" s="15"/>
      <c r="C430" s="395"/>
      <c r="D430" s="18"/>
      <c r="L430" s="20"/>
      <c r="M430" s="20"/>
    </row>
    <row r="431" spans="1:13" x14ac:dyDescent="0.2">
      <c r="A431" s="42"/>
      <c r="B431" s="15"/>
      <c r="C431" s="395"/>
      <c r="D431" s="18"/>
      <c r="L431" s="20"/>
      <c r="M431" s="20"/>
    </row>
    <row r="432" spans="1:13" ht="25.5" x14ac:dyDescent="0.2">
      <c r="A432" s="42">
        <f>MAX(A$423:A431)+1</f>
        <v>2</v>
      </c>
      <c r="B432" s="15"/>
      <c r="C432" s="395" t="s">
        <v>92</v>
      </c>
      <c r="L432" s="20"/>
      <c r="M432" s="20"/>
    </row>
    <row r="433" spans="1:13" ht="76.5" x14ac:dyDescent="0.2">
      <c r="A433" s="42"/>
      <c r="B433" s="15"/>
      <c r="C433" s="395" t="s">
        <v>766</v>
      </c>
      <c r="L433" s="20"/>
      <c r="M433" s="20"/>
    </row>
    <row r="434" spans="1:13" x14ac:dyDescent="0.2">
      <c r="A434" s="42"/>
      <c r="B434" s="15"/>
      <c r="C434" s="395" t="s">
        <v>52</v>
      </c>
      <c r="L434" s="20"/>
      <c r="M434" s="20"/>
    </row>
    <row r="435" spans="1:13" x14ac:dyDescent="0.2">
      <c r="A435" s="42"/>
      <c r="B435" s="15"/>
      <c r="C435" s="395"/>
      <c r="L435" s="20"/>
      <c r="M435" s="20"/>
    </row>
    <row r="436" spans="1:13" x14ac:dyDescent="0.2">
      <c r="A436" s="42"/>
      <c r="B436" s="15" t="s">
        <v>4</v>
      </c>
      <c r="C436" s="395" t="s">
        <v>182</v>
      </c>
      <c r="D436" s="14" t="s">
        <v>2</v>
      </c>
      <c r="E436" s="19">
        <v>36</v>
      </c>
      <c r="F436" s="542"/>
      <c r="G436" s="547">
        <f t="shared" ref="G436" si="61">ROUND(E436*F436,2)</f>
        <v>0</v>
      </c>
      <c r="L436" s="20"/>
      <c r="M436" s="20"/>
    </row>
    <row r="437" spans="1:13" x14ac:dyDescent="0.2">
      <c r="A437" s="42"/>
      <c r="B437" s="15"/>
      <c r="C437" s="395"/>
      <c r="D437" s="18"/>
      <c r="L437" s="20"/>
      <c r="M437" s="20"/>
    </row>
    <row r="438" spans="1:13" x14ac:dyDescent="0.2">
      <c r="A438" s="42"/>
      <c r="B438" s="15"/>
      <c r="C438" s="395"/>
      <c r="D438" s="18"/>
      <c r="L438" s="20"/>
      <c r="M438" s="20"/>
    </row>
    <row r="439" spans="1:13" ht="25.5" x14ac:dyDescent="0.2">
      <c r="A439" s="42">
        <f>MAX(A$423:A438)+1</f>
        <v>3</v>
      </c>
      <c r="B439" s="15"/>
      <c r="C439" s="395" t="s">
        <v>51</v>
      </c>
      <c r="L439" s="20"/>
      <c r="M439" s="20"/>
    </row>
    <row r="440" spans="1:13" ht="76.5" x14ac:dyDescent="0.2">
      <c r="A440" s="42"/>
      <c r="B440" s="15"/>
      <c r="C440" s="395" t="s">
        <v>767</v>
      </c>
      <c r="L440" s="20"/>
      <c r="M440" s="20"/>
    </row>
    <row r="441" spans="1:13" x14ac:dyDescent="0.2">
      <c r="A441" s="42"/>
      <c r="B441" s="15"/>
      <c r="C441" s="395" t="s">
        <v>52</v>
      </c>
      <c r="L441" s="20"/>
      <c r="M441" s="20"/>
    </row>
    <row r="442" spans="1:13" x14ac:dyDescent="0.2">
      <c r="A442" s="42"/>
      <c r="B442" s="15"/>
      <c r="C442" s="395"/>
      <c r="L442" s="20"/>
      <c r="M442" s="20"/>
    </row>
    <row r="443" spans="1:13" x14ac:dyDescent="0.2">
      <c r="A443" s="42"/>
      <c r="B443" s="15" t="s">
        <v>4</v>
      </c>
      <c r="C443" s="395" t="s">
        <v>183</v>
      </c>
      <c r="D443" s="14" t="s">
        <v>2</v>
      </c>
      <c r="E443" s="19">
        <v>50</v>
      </c>
      <c r="F443" s="542"/>
      <c r="G443" s="547">
        <f t="shared" ref="G443:G446" si="62">ROUND(E443*F443,2)</f>
        <v>0</v>
      </c>
      <c r="L443" s="20"/>
      <c r="M443" s="20"/>
    </row>
    <row r="444" spans="1:13" x14ac:dyDescent="0.2">
      <c r="A444" s="42"/>
      <c r="B444" s="15" t="s">
        <v>4</v>
      </c>
      <c r="C444" s="395" t="s">
        <v>53</v>
      </c>
      <c r="D444" s="14" t="s">
        <v>2</v>
      </c>
      <c r="E444" s="19">
        <v>20</v>
      </c>
      <c r="F444" s="542"/>
      <c r="G444" s="547">
        <f t="shared" si="62"/>
        <v>0</v>
      </c>
      <c r="L444" s="20"/>
      <c r="M444" s="20"/>
    </row>
    <row r="445" spans="1:13" x14ac:dyDescent="0.2">
      <c r="A445" s="42"/>
      <c r="B445" s="15" t="s">
        <v>4</v>
      </c>
      <c r="C445" s="395" t="s">
        <v>184</v>
      </c>
      <c r="D445" s="14" t="s">
        <v>2</v>
      </c>
      <c r="E445" s="19">
        <v>50</v>
      </c>
      <c r="F445" s="542"/>
      <c r="G445" s="547">
        <f t="shared" si="62"/>
        <v>0</v>
      </c>
      <c r="L445" s="20"/>
      <c r="M445" s="20"/>
    </row>
    <row r="446" spans="1:13" x14ac:dyDescent="0.2">
      <c r="A446" s="42"/>
      <c r="B446" s="15" t="s">
        <v>4</v>
      </c>
      <c r="C446" s="395" t="s">
        <v>185</v>
      </c>
      <c r="D446" s="14" t="s">
        <v>2</v>
      </c>
      <c r="E446" s="19">
        <v>50</v>
      </c>
      <c r="F446" s="542"/>
      <c r="G446" s="547">
        <f t="shared" si="62"/>
        <v>0</v>
      </c>
      <c r="L446" s="20"/>
      <c r="M446" s="20"/>
    </row>
    <row r="447" spans="1:13" ht="13.5" thickBot="1" x14ac:dyDescent="0.25">
      <c r="A447" s="42"/>
      <c r="B447" s="15"/>
      <c r="C447" s="395"/>
    </row>
    <row r="448" spans="1:13" ht="13.5" thickBot="1" x14ac:dyDescent="0.25">
      <c r="A448" s="401">
        <f>+A421</f>
        <v>5</v>
      </c>
      <c r="B448" s="116"/>
      <c r="C448" s="117" t="str">
        <f>+C421&amp;":"</f>
        <v>ESTRISI I BETONSKE PODLOGE:</v>
      </c>
      <c r="D448" s="543"/>
      <c r="E448" s="120" t="s">
        <v>14</v>
      </c>
      <c r="F448" s="120"/>
      <c r="G448" s="546">
        <f>SUM($G$425:G447)</f>
        <v>0</v>
      </c>
    </row>
    <row r="451" spans="1:11" ht="13.5" thickBot="1" x14ac:dyDescent="0.25"/>
    <row r="452" spans="1:11" ht="13.5" thickBot="1" x14ac:dyDescent="0.25">
      <c r="A452" s="404" t="str">
        <f>A458</f>
        <v>A.</v>
      </c>
      <c r="B452" s="400">
        <f>B458</f>
        <v>0</v>
      </c>
      <c r="C452" s="400" t="str">
        <f>C458</f>
        <v>GRAĐEVINSKI RADOVI</v>
      </c>
      <c r="D452" s="543"/>
      <c r="E452" s="120"/>
      <c r="F452" s="120"/>
      <c r="G452" s="546"/>
    </row>
    <row r="453" spans="1:11" x14ac:dyDescent="0.2">
      <c r="A453" s="126">
        <f t="shared" ref="A453:G453" si="63">A122</f>
        <v>1</v>
      </c>
      <c r="B453" s="47">
        <f t="shared" si="63"/>
        <v>0</v>
      </c>
      <c r="C453" s="47" t="str">
        <f t="shared" si="63"/>
        <v>DEMONTAŽE I PRIPREMNI RADOVI:</v>
      </c>
      <c r="D453" s="126">
        <f t="shared" si="63"/>
        <v>0</v>
      </c>
      <c r="E453" s="39" t="str">
        <f t="shared" si="63"/>
        <v>UKUPNO:</v>
      </c>
      <c r="F453" s="46">
        <f t="shared" si="63"/>
        <v>0</v>
      </c>
      <c r="G453" s="553">
        <f t="shared" si="63"/>
        <v>0</v>
      </c>
    </row>
    <row r="454" spans="1:11" x14ac:dyDescent="0.2">
      <c r="A454" s="126">
        <f t="shared" ref="A454:G454" si="64">A212</f>
        <v>2</v>
      </c>
      <c r="B454" s="47">
        <f t="shared" si="64"/>
        <v>0</v>
      </c>
      <c r="C454" s="47" t="str">
        <f t="shared" si="64"/>
        <v>RUŠENJA I ZEMLJANI RADOVI:</v>
      </c>
      <c r="D454" s="126">
        <f t="shared" si="64"/>
        <v>0</v>
      </c>
      <c r="E454" s="39" t="str">
        <f t="shared" si="64"/>
        <v>UKUPNO:</v>
      </c>
      <c r="F454" s="46">
        <f t="shared" si="64"/>
        <v>0</v>
      </c>
      <c r="G454" s="553">
        <f t="shared" si="64"/>
        <v>0</v>
      </c>
    </row>
    <row r="455" spans="1:11" x14ac:dyDescent="0.2">
      <c r="A455" s="126">
        <f t="shared" ref="A455:G455" si="65">A320</f>
        <v>3</v>
      </c>
      <c r="B455" s="47">
        <f t="shared" si="65"/>
        <v>0</v>
      </c>
      <c r="C455" s="47" t="str">
        <f t="shared" si="65"/>
        <v>BETONSKI I ARMIRANOBETONSKI RADOVI:</v>
      </c>
      <c r="D455" s="126">
        <f t="shared" si="65"/>
        <v>0</v>
      </c>
      <c r="E455" s="39" t="str">
        <f t="shared" si="65"/>
        <v>UKUPNO:</v>
      </c>
      <c r="F455" s="46">
        <f t="shared" si="65"/>
        <v>0</v>
      </c>
      <c r="G455" s="553">
        <f t="shared" si="65"/>
        <v>0</v>
      </c>
    </row>
    <row r="456" spans="1:11" x14ac:dyDescent="0.2">
      <c r="A456" s="126">
        <f t="shared" ref="A456:G456" si="66">A418</f>
        <v>4</v>
      </c>
      <c r="B456" s="47">
        <f t="shared" si="66"/>
        <v>0</v>
      </c>
      <c r="C456" s="47" t="str">
        <f t="shared" si="66"/>
        <v>ZIDARSKI RADOVI:</v>
      </c>
      <c r="D456" s="126">
        <f t="shared" si="66"/>
        <v>0</v>
      </c>
      <c r="E456" s="39" t="str">
        <f t="shared" si="66"/>
        <v>UKUPNO:</v>
      </c>
      <c r="F456" s="46">
        <f t="shared" si="66"/>
        <v>0</v>
      </c>
      <c r="G456" s="553">
        <f t="shared" si="66"/>
        <v>0</v>
      </c>
    </row>
    <row r="457" spans="1:11" ht="13.5" thickBot="1" x14ac:dyDescent="0.25">
      <c r="A457" s="127">
        <f t="shared" ref="A457:G457" si="67">A448</f>
        <v>5</v>
      </c>
      <c r="B457" s="123">
        <f t="shared" si="67"/>
        <v>0</v>
      </c>
      <c r="C457" s="123" t="str">
        <f t="shared" si="67"/>
        <v>ESTRISI I BETONSKE PODLOGE:</v>
      </c>
      <c r="D457" s="127">
        <f t="shared" si="67"/>
        <v>0</v>
      </c>
      <c r="E457" s="530" t="str">
        <f t="shared" si="67"/>
        <v>UKUPNO:</v>
      </c>
      <c r="F457" s="536">
        <f t="shared" si="67"/>
        <v>0</v>
      </c>
      <c r="G457" s="554">
        <f t="shared" si="67"/>
        <v>0</v>
      </c>
    </row>
    <row r="458" spans="1:11" ht="14.25" thickTop="1" thickBot="1" x14ac:dyDescent="0.25">
      <c r="A458" s="405" t="str">
        <f>A6</f>
        <v>A.</v>
      </c>
      <c r="B458" s="406">
        <f>B6</f>
        <v>0</v>
      </c>
      <c r="C458" s="407" t="str">
        <f>C6</f>
        <v>GRAĐEVINSKI RADOVI</v>
      </c>
      <c r="D458" s="847"/>
      <c r="E458" s="409" t="s">
        <v>14</v>
      </c>
      <c r="F458" s="409"/>
      <c r="G458" s="555">
        <f>SUM(G453:G457)</f>
        <v>0</v>
      </c>
    </row>
    <row r="463" spans="1:11" ht="13.5" thickBot="1" x14ac:dyDescent="0.25"/>
    <row r="464" spans="1:11" s="28" customFormat="1" ht="13.5" thickBot="1" x14ac:dyDescent="0.25">
      <c r="A464" s="399" t="s">
        <v>914</v>
      </c>
      <c r="B464" s="122"/>
      <c r="C464" s="122" t="s">
        <v>915</v>
      </c>
      <c r="D464" s="543"/>
      <c r="E464" s="120"/>
      <c r="F464" s="120"/>
      <c r="G464" s="546"/>
      <c r="H464" s="41"/>
      <c r="I464" s="41"/>
      <c r="J464" s="41"/>
      <c r="K464" s="41"/>
    </row>
    <row r="466" spans="1:13" ht="13.5" thickBot="1" x14ac:dyDescent="0.25"/>
    <row r="467" spans="1:13" s="28" customFormat="1" ht="13.5" thickBot="1" x14ac:dyDescent="0.25">
      <c r="A467" s="118">
        <v>6</v>
      </c>
      <c r="B467" s="116"/>
      <c r="C467" s="124" t="s">
        <v>203</v>
      </c>
      <c r="D467" s="848"/>
      <c r="E467" s="125"/>
      <c r="F467" s="125"/>
      <c r="G467" s="556">
        <f t="shared" ref="G467" si="68">+F467*E467</f>
        <v>0</v>
      </c>
      <c r="H467" s="41"/>
      <c r="I467" s="41"/>
      <c r="J467" s="41"/>
      <c r="K467" s="41"/>
    </row>
    <row r="468" spans="1:13" x14ac:dyDescent="0.2">
      <c r="A468" s="42"/>
      <c r="B468" s="15"/>
      <c r="C468" s="395"/>
      <c r="D468" s="59"/>
      <c r="E468" s="34"/>
      <c r="F468" s="34"/>
      <c r="G468" s="557"/>
    </row>
    <row r="469" spans="1:13" x14ac:dyDescent="0.2">
      <c r="A469" s="42"/>
      <c r="B469" s="15"/>
      <c r="C469" s="395"/>
      <c r="D469" s="59"/>
      <c r="E469" s="34"/>
      <c r="F469" s="34"/>
      <c r="G469" s="557"/>
    </row>
    <row r="470" spans="1:13" ht="25.5" x14ac:dyDescent="0.2">
      <c r="A470" s="42">
        <f>+MAX($A$469:A469)+1</f>
        <v>1</v>
      </c>
      <c r="B470" s="15"/>
      <c r="C470" s="395" t="s">
        <v>193</v>
      </c>
      <c r="D470" s="59"/>
      <c r="G470" s="557"/>
      <c r="H470" s="18"/>
      <c r="I470" s="17"/>
      <c r="J470" s="17"/>
      <c r="K470" s="17"/>
    </row>
    <row r="471" spans="1:13" ht="38.25" x14ac:dyDescent="0.2">
      <c r="A471" s="42"/>
      <c r="B471" s="15"/>
      <c r="C471" s="395" t="s">
        <v>194</v>
      </c>
      <c r="D471" s="59"/>
      <c r="G471" s="557"/>
      <c r="H471" s="18"/>
      <c r="I471" s="17"/>
      <c r="J471" s="17"/>
      <c r="K471" s="17"/>
    </row>
    <row r="472" spans="1:13" ht="25.5" x14ac:dyDescent="0.2">
      <c r="A472" s="42"/>
      <c r="B472" s="15"/>
      <c r="C472" s="395" t="s">
        <v>72</v>
      </c>
      <c r="D472" s="59"/>
      <c r="G472" s="557"/>
      <c r="H472" s="18"/>
      <c r="I472" s="17"/>
      <c r="J472" s="17"/>
      <c r="K472" s="17"/>
    </row>
    <row r="473" spans="1:13" x14ac:dyDescent="0.2">
      <c r="A473" s="42"/>
      <c r="B473" s="15"/>
      <c r="C473" s="395" t="s">
        <v>57</v>
      </c>
      <c r="D473" s="59" t="s">
        <v>2</v>
      </c>
      <c r="E473" s="19">
        <v>945</v>
      </c>
      <c r="F473" s="542"/>
      <c r="G473" s="547">
        <f t="shared" ref="G473" si="69">ROUND(E473*F473,2)</f>
        <v>0</v>
      </c>
    </row>
    <row r="474" spans="1:13" x14ac:dyDescent="0.2">
      <c r="A474" s="42"/>
      <c r="B474" s="15"/>
      <c r="C474" s="395"/>
      <c r="D474" s="59"/>
      <c r="E474" s="34"/>
      <c r="F474" s="34"/>
      <c r="G474" s="557"/>
    </row>
    <row r="475" spans="1:13" x14ac:dyDescent="0.2">
      <c r="A475" s="42"/>
      <c r="B475" s="15"/>
      <c r="C475" s="395"/>
      <c r="D475" s="59"/>
      <c r="E475" s="34"/>
      <c r="F475" s="34"/>
      <c r="G475" s="557"/>
    </row>
    <row r="476" spans="1:13" ht="25.5" x14ac:dyDescent="0.2">
      <c r="A476" s="42">
        <f>+MAX($A$469:A475)+1</f>
        <v>2</v>
      </c>
      <c r="B476" s="15"/>
      <c r="C476" s="395" t="s">
        <v>186</v>
      </c>
      <c r="E476" s="531"/>
      <c r="G476" s="557"/>
      <c r="H476" s="18"/>
      <c r="I476" s="17"/>
      <c r="J476" s="17"/>
      <c r="K476" s="17"/>
    </row>
    <row r="477" spans="1:13" ht="25.5" x14ac:dyDescent="0.2">
      <c r="A477" s="42"/>
      <c r="B477" s="15"/>
      <c r="C477" s="395" t="s">
        <v>187</v>
      </c>
      <c r="D477" s="59"/>
      <c r="G477" s="557"/>
      <c r="H477" s="18"/>
      <c r="I477" s="17"/>
      <c r="J477" s="17"/>
      <c r="K477" s="17"/>
    </row>
    <row r="478" spans="1:13" x14ac:dyDescent="0.2">
      <c r="A478" s="42"/>
      <c r="B478" s="15"/>
      <c r="C478" s="395" t="s">
        <v>55</v>
      </c>
      <c r="D478" s="59"/>
      <c r="G478" s="557"/>
      <c r="H478" s="18"/>
      <c r="I478" s="17"/>
      <c r="J478" s="17"/>
      <c r="K478" s="17"/>
    </row>
    <row r="479" spans="1:13" x14ac:dyDescent="0.2">
      <c r="A479" s="42"/>
      <c r="B479" s="15"/>
      <c r="C479" s="395" t="s">
        <v>54</v>
      </c>
      <c r="D479" s="59" t="s">
        <v>2</v>
      </c>
      <c r="E479" s="19">
        <v>100</v>
      </c>
      <c r="F479" s="542"/>
      <c r="G479" s="547">
        <f t="shared" ref="G479" si="70">ROUND(E479*F479,2)</f>
        <v>0</v>
      </c>
      <c r="H479" s="18"/>
      <c r="I479" s="17"/>
      <c r="J479" s="17"/>
      <c r="K479" s="17"/>
    </row>
    <row r="480" spans="1:13" x14ac:dyDescent="0.2">
      <c r="A480" s="42"/>
      <c r="B480" s="15"/>
      <c r="C480" s="395"/>
      <c r="D480" s="33"/>
      <c r="E480" s="34"/>
      <c r="F480" s="34"/>
      <c r="G480" s="557"/>
      <c r="L480" s="20"/>
      <c r="M480" s="20"/>
    </row>
    <row r="481" spans="1:13" x14ac:dyDescent="0.2">
      <c r="A481" s="42"/>
      <c r="B481" s="15"/>
      <c r="C481" s="395"/>
      <c r="D481" s="33"/>
      <c r="E481" s="34"/>
      <c r="F481" s="34"/>
      <c r="G481" s="557"/>
      <c r="H481" s="17"/>
      <c r="I481" s="17"/>
      <c r="J481" s="17"/>
      <c r="K481" s="17"/>
    </row>
    <row r="482" spans="1:13" x14ac:dyDescent="0.2">
      <c r="A482" s="42">
        <f>+MAX($A$469:A481)+1</f>
        <v>3</v>
      </c>
      <c r="B482" s="15"/>
      <c r="C482" s="395" t="s">
        <v>202</v>
      </c>
      <c r="D482" s="33"/>
      <c r="E482" s="34"/>
      <c r="F482" s="34"/>
      <c r="G482" s="557"/>
      <c r="H482" s="17"/>
      <c r="I482" s="17"/>
      <c r="J482" s="17"/>
      <c r="K482" s="17"/>
    </row>
    <row r="483" spans="1:13" ht="63.75" x14ac:dyDescent="0.2">
      <c r="A483" s="42"/>
      <c r="B483" s="15"/>
      <c r="C483" s="395" t="s">
        <v>200</v>
      </c>
      <c r="D483" s="33"/>
      <c r="E483" s="34"/>
      <c r="F483" s="34"/>
      <c r="G483" s="557"/>
      <c r="H483" s="17"/>
      <c r="I483" s="17"/>
      <c r="J483" s="17"/>
      <c r="K483" s="17"/>
    </row>
    <row r="484" spans="1:13" ht="89.25" x14ac:dyDescent="0.2">
      <c r="A484" s="42"/>
      <c r="B484" s="15"/>
      <c r="C484" s="395" t="s">
        <v>201</v>
      </c>
      <c r="D484" s="33"/>
      <c r="E484" s="34"/>
      <c r="F484" s="34"/>
      <c r="G484" s="557"/>
      <c r="H484" s="17"/>
      <c r="I484" s="17"/>
      <c r="J484" s="17"/>
      <c r="K484" s="17"/>
    </row>
    <row r="485" spans="1:13" x14ac:dyDescent="0.2">
      <c r="A485" s="42"/>
      <c r="B485" s="15"/>
      <c r="C485" s="395" t="s">
        <v>57</v>
      </c>
      <c r="D485" s="59" t="s">
        <v>2</v>
      </c>
      <c r="E485" s="34">
        <v>171</v>
      </c>
      <c r="F485" s="542"/>
      <c r="G485" s="547">
        <f t="shared" ref="G485" si="71">ROUND(E485*F485,2)</f>
        <v>0</v>
      </c>
      <c r="H485" s="17"/>
      <c r="I485" s="17"/>
      <c r="J485" s="17"/>
      <c r="K485" s="17"/>
    </row>
    <row r="486" spans="1:13" x14ac:dyDescent="0.2">
      <c r="A486" s="42"/>
      <c r="B486" s="15"/>
      <c r="C486" s="395"/>
      <c r="D486" s="59"/>
      <c r="E486" s="19">
        <v>0</v>
      </c>
      <c r="F486" s="34"/>
      <c r="G486" s="557"/>
      <c r="H486" s="18"/>
      <c r="I486" s="17"/>
      <c r="J486" s="17"/>
      <c r="K486" s="17"/>
    </row>
    <row r="487" spans="1:13" x14ac:dyDescent="0.2">
      <c r="A487" s="42"/>
      <c r="B487" s="15"/>
      <c r="C487" s="395"/>
      <c r="D487" s="59"/>
      <c r="E487" s="19">
        <v>0</v>
      </c>
      <c r="F487" s="34"/>
      <c r="G487" s="557"/>
      <c r="H487" s="18"/>
      <c r="I487" s="17"/>
      <c r="J487" s="17"/>
      <c r="K487" s="17"/>
    </row>
    <row r="488" spans="1:13" ht="25.5" x14ac:dyDescent="0.2">
      <c r="A488" s="42">
        <f>+MAX($A$469:A487)+1</f>
        <v>4</v>
      </c>
      <c r="B488" s="15"/>
      <c r="C488" s="395" t="s">
        <v>188</v>
      </c>
      <c r="D488" s="59"/>
      <c r="E488" s="19">
        <v>0</v>
      </c>
      <c r="F488" s="34"/>
      <c r="G488" s="557"/>
      <c r="H488" s="18"/>
      <c r="I488" s="17"/>
      <c r="J488" s="17"/>
      <c r="K488" s="17"/>
    </row>
    <row r="489" spans="1:13" ht="25.5" x14ac:dyDescent="0.2">
      <c r="A489" s="42"/>
      <c r="B489" s="15"/>
      <c r="C489" s="395" t="s">
        <v>189</v>
      </c>
      <c r="D489" s="59"/>
      <c r="E489" s="19">
        <v>0</v>
      </c>
      <c r="F489" s="34"/>
      <c r="G489" s="557"/>
      <c r="H489" s="18"/>
      <c r="I489" s="17"/>
      <c r="J489" s="17"/>
      <c r="K489" s="17"/>
    </row>
    <row r="490" spans="1:13" x14ac:dyDescent="0.2">
      <c r="A490" s="42"/>
      <c r="B490" s="15"/>
      <c r="C490" s="395" t="s">
        <v>190</v>
      </c>
      <c r="D490" s="59" t="s">
        <v>2</v>
      </c>
      <c r="E490" s="19">
        <v>271</v>
      </c>
      <c r="F490" s="542"/>
      <c r="G490" s="547">
        <f t="shared" ref="G490" si="72">ROUND(E490*F490,2)</f>
        <v>0</v>
      </c>
      <c r="H490" s="18"/>
      <c r="I490" s="17"/>
      <c r="J490" s="17"/>
      <c r="K490" s="17"/>
    </row>
    <row r="491" spans="1:13" x14ac:dyDescent="0.2">
      <c r="A491" s="42"/>
      <c r="B491" s="15"/>
      <c r="C491" s="395"/>
      <c r="D491" s="33"/>
      <c r="E491" s="19">
        <v>0</v>
      </c>
      <c r="F491" s="34"/>
      <c r="G491" s="557"/>
      <c r="L491" s="20"/>
      <c r="M491" s="20"/>
    </row>
    <row r="492" spans="1:13" x14ac:dyDescent="0.2">
      <c r="A492" s="42"/>
      <c r="B492" s="15"/>
      <c r="C492" s="395"/>
      <c r="D492" s="33"/>
      <c r="E492" s="19">
        <v>0</v>
      </c>
      <c r="F492" s="34"/>
      <c r="G492" s="557"/>
      <c r="H492" s="17"/>
      <c r="I492" s="17"/>
      <c r="J492" s="17"/>
      <c r="K492" s="17"/>
    </row>
    <row r="493" spans="1:13" ht="25.5" x14ac:dyDescent="0.2">
      <c r="A493" s="42">
        <f>+MAX($A$469:A492)+1</f>
        <v>5</v>
      </c>
      <c r="B493" s="15"/>
      <c r="C493" s="395" t="s">
        <v>191</v>
      </c>
      <c r="D493" s="33"/>
      <c r="E493" s="19">
        <v>0</v>
      </c>
      <c r="F493" s="34"/>
      <c r="G493" s="557"/>
      <c r="H493" s="17"/>
      <c r="I493" s="17"/>
      <c r="J493" s="17"/>
      <c r="K493" s="17"/>
    </row>
    <row r="494" spans="1:13" ht="25.5" x14ac:dyDescent="0.2">
      <c r="A494" s="42"/>
      <c r="B494" s="15"/>
      <c r="C494" s="395" t="s">
        <v>192</v>
      </c>
      <c r="D494" s="33"/>
      <c r="E494" s="19">
        <v>0</v>
      </c>
      <c r="F494" s="34"/>
      <c r="G494" s="557"/>
      <c r="H494" s="17"/>
      <c r="I494" s="17"/>
      <c r="J494" s="17"/>
      <c r="K494" s="17"/>
    </row>
    <row r="495" spans="1:13" ht="25.5" x14ac:dyDescent="0.2">
      <c r="A495" s="42"/>
      <c r="B495" s="15"/>
      <c r="C495" s="395" t="s">
        <v>56</v>
      </c>
      <c r="D495" s="33"/>
      <c r="E495" s="19">
        <v>0</v>
      </c>
      <c r="F495" s="34"/>
      <c r="G495" s="557"/>
      <c r="H495" s="17"/>
      <c r="I495" s="17"/>
      <c r="J495" s="17"/>
      <c r="K495" s="17"/>
    </row>
    <row r="496" spans="1:13" x14ac:dyDescent="0.2">
      <c r="A496" s="42"/>
      <c r="B496" s="15"/>
      <c r="C496" s="395" t="s">
        <v>57</v>
      </c>
      <c r="D496" s="59" t="s">
        <v>2</v>
      </c>
      <c r="E496" s="19">
        <v>553</v>
      </c>
      <c r="F496" s="542"/>
      <c r="G496" s="547">
        <f t="shared" ref="G496" si="73">ROUND(E496*F496,2)</f>
        <v>0</v>
      </c>
      <c r="H496" s="17"/>
      <c r="I496" s="17"/>
      <c r="J496" s="17"/>
      <c r="K496" s="17"/>
    </row>
    <row r="497" spans="1:13" x14ac:dyDescent="0.2">
      <c r="A497" s="42"/>
      <c r="B497" s="15"/>
      <c r="C497" s="395"/>
      <c r="D497" s="33"/>
      <c r="E497" s="19">
        <v>0</v>
      </c>
      <c r="F497" s="34"/>
      <c r="G497" s="557"/>
      <c r="L497" s="20"/>
      <c r="M497" s="20"/>
    </row>
    <row r="498" spans="1:13" x14ac:dyDescent="0.2">
      <c r="A498" s="42"/>
      <c r="B498" s="15"/>
      <c r="C498" s="395"/>
      <c r="D498" s="33"/>
      <c r="E498" s="19">
        <v>0</v>
      </c>
      <c r="F498" s="34"/>
      <c r="G498" s="557"/>
      <c r="H498" s="17"/>
      <c r="I498" s="17"/>
      <c r="J498" s="17"/>
      <c r="K498" s="17"/>
    </row>
    <row r="499" spans="1:13" ht="25.5" x14ac:dyDescent="0.2">
      <c r="A499" s="42">
        <f>+MAX($A$469:A498)+1</f>
        <v>6</v>
      </c>
      <c r="B499" s="15"/>
      <c r="C499" s="395" t="s">
        <v>195</v>
      </c>
      <c r="D499" s="33"/>
      <c r="E499" s="19">
        <v>0</v>
      </c>
      <c r="F499" s="34"/>
      <c r="G499" s="557"/>
      <c r="H499" s="17"/>
      <c r="I499" s="17"/>
      <c r="J499" s="17"/>
      <c r="K499" s="17"/>
    </row>
    <row r="500" spans="1:13" ht="25.5" x14ac:dyDescent="0.2">
      <c r="A500" s="42"/>
      <c r="B500" s="15"/>
      <c r="C500" s="395" t="s">
        <v>196</v>
      </c>
      <c r="D500" s="33"/>
      <c r="E500" s="19">
        <v>0</v>
      </c>
      <c r="F500" s="34"/>
      <c r="G500" s="557"/>
      <c r="H500" s="17"/>
      <c r="I500" s="17"/>
      <c r="J500" s="17"/>
      <c r="K500" s="17"/>
    </row>
    <row r="501" spans="1:13" ht="25.5" x14ac:dyDescent="0.2">
      <c r="A501" s="42"/>
      <c r="B501" s="15"/>
      <c r="C501" s="395" t="s">
        <v>56</v>
      </c>
      <c r="D501" s="33"/>
      <c r="E501" s="19">
        <v>0</v>
      </c>
      <c r="F501" s="34"/>
      <c r="G501" s="557"/>
      <c r="H501" s="17"/>
      <c r="I501" s="17"/>
      <c r="J501" s="17"/>
      <c r="K501" s="17"/>
    </row>
    <row r="502" spans="1:13" x14ac:dyDescent="0.2">
      <c r="A502" s="42"/>
      <c r="B502" s="15"/>
      <c r="C502" s="395" t="s">
        <v>57</v>
      </c>
      <c r="D502" s="59" t="s">
        <v>2</v>
      </c>
      <c r="E502" s="19">
        <v>30</v>
      </c>
      <c r="F502" s="542"/>
      <c r="G502" s="547">
        <f t="shared" ref="G502" si="74">ROUND(E502*F502,2)</f>
        <v>0</v>
      </c>
      <c r="H502" s="17"/>
      <c r="I502" s="17"/>
      <c r="J502" s="17"/>
      <c r="K502" s="17"/>
    </row>
    <row r="503" spans="1:13" x14ac:dyDescent="0.2">
      <c r="A503" s="42"/>
      <c r="B503" s="15"/>
      <c r="C503" s="395"/>
      <c r="D503" s="33"/>
      <c r="E503" s="19">
        <v>0</v>
      </c>
      <c r="F503" s="34"/>
      <c r="G503" s="557"/>
      <c r="L503" s="20"/>
      <c r="M503" s="20"/>
    </row>
    <row r="504" spans="1:13" x14ac:dyDescent="0.2">
      <c r="A504" s="42"/>
      <c r="B504" s="15"/>
      <c r="C504" s="395"/>
      <c r="D504" s="33"/>
      <c r="E504" s="19">
        <v>0</v>
      </c>
      <c r="F504" s="34"/>
      <c r="G504" s="557"/>
      <c r="H504" s="17"/>
      <c r="I504" s="17"/>
      <c r="J504" s="17"/>
      <c r="K504" s="17"/>
    </row>
    <row r="505" spans="1:13" ht="25.5" x14ac:dyDescent="0.2">
      <c r="A505" s="42">
        <f>+MAX($A$469:A504)+1</f>
        <v>7</v>
      </c>
      <c r="B505" s="15"/>
      <c r="C505" s="395" t="s">
        <v>197</v>
      </c>
      <c r="D505" s="33"/>
      <c r="E505" s="19">
        <v>0</v>
      </c>
      <c r="F505" s="34"/>
      <c r="G505" s="557"/>
      <c r="H505" s="17"/>
      <c r="I505" s="17"/>
      <c r="J505" s="17"/>
      <c r="K505" s="17"/>
    </row>
    <row r="506" spans="1:13" ht="25.5" x14ac:dyDescent="0.2">
      <c r="A506" s="42"/>
      <c r="B506" s="15"/>
      <c r="C506" s="395" t="s">
        <v>198</v>
      </c>
      <c r="D506" s="33"/>
      <c r="E506" s="19">
        <v>0</v>
      </c>
      <c r="F506" s="34"/>
      <c r="G506" s="557"/>
      <c r="H506" s="17"/>
      <c r="I506" s="17"/>
      <c r="J506" s="17"/>
      <c r="K506" s="17"/>
    </row>
    <row r="507" spans="1:13" ht="25.5" x14ac:dyDescent="0.2">
      <c r="A507" s="42"/>
      <c r="B507" s="15"/>
      <c r="C507" s="395" t="s">
        <v>56</v>
      </c>
      <c r="D507" s="33"/>
      <c r="E507" s="19">
        <v>0</v>
      </c>
      <c r="F507" s="34"/>
      <c r="G507" s="557"/>
      <c r="H507" s="17"/>
      <c r="I507" s="17"/>
      <c r="J507" s="17"/>
      <c r="K507" s="17"/>
    </row>
    <row r="508" spans="1:13" x14ac:dyDescent="0.2">
      <c r="A508" s="42"/>
      <c r="B508" s="15"/>
      <c r="C508" s="395" t="s">
        <v>57</v>
      </c>
      <c r="D508" s="59" t="s">
        <v>2</v>
      </c>
      <c r="E508" s="19">
        <v>244</v>
      </c>
      <c r="F508" s="542"/>
      <c r="G508" s="547">
        <f t="shared" ref="G508" si="75">ROUND(E508*F508,2)</f>
        <v>0</v>
      </c>
      <c r="H508" s="17"/>
      <c r="I508" s="17"/>
      <c r="J508" s="17"/>
      <c r="K508" s="17"/>
    </row>
    <row r="509" spans="1:13" x14ac:dyDescent="0.2">
      <c r="A509" s="42"/>
      <c r="B509" s="15"/>
      <c r="C509" s="395"/>
      <c r="D509" s="59"/>
      <c r="E509" s="34"/>
      <c r="F509" s="34"/>
      <c r="G509" s="557"/>
      <c r="H509" s="18"/>
      <c r="I509" s="17"/>
      <c r="J509" s="17"/>
      <c r="K509" s="17"/>
    </row>
    <row r="510" spans="1:13" x14ac:dyDescent="0.2">
      <c r="A510" s="42"/>
      <c r="B510" s="15"/>
      <c r="C510" s="395"/>
      <c r="D510" s="59"/>
      <c r="E510" s="34"/>
      <c r="F510" s="34"/>
      <c r="G510" s="557"/>
      <c r="H510" s="18"/>
      <c r="I510" s="17"/>
      <c r="J510" s="17"/>
      <c r="K510" s="17"/>
    </row>
    <row r="511" spans="1:13" ht="27.75" x14ac:dyDescent="0.2">
      <c r="A511" s="42">
        <f>+MAX($A$469:A510)+1</f>
        <v>8</v>
      </c>
      <c r="B511" s="15"/>
      <c r="C511" s="395" t="s">
        <v>199</v>
      </c>
      <c r="D511" s="59"/>
      <c r="E511" s="34"/>
      <c r="F511" s="34"/>
      <c r="G511" s="557"/>
      <c r="H511" s="18"/>
      <c r="I511" s="17"/>
      <c r="J511" s="17"/>
      <c r="K511" s="17"/>
    </row>
    <row r="512" spans="1:13" ht="25.5" x14ac:dyDescent="0.2">
      <c r="A512" s="42"/>
      <c r="B512" s="15"/>
      <c r="C512" s="395" t="s">
        <v>1414</v>
      </c>
      <c r="D512" s="59"/>
      <c r="E512" s="34"/>
      <c r="F512" s="34"/>
      <c r="G512" s="557"/>
      <c r="H512" s="18"/>
      <c r="I512" s="17"/>
      <c r="J512" s="17"/>
      <c r="K512" s="17"/>
    </row>
    <row r="513" spans="1:11" ht="25.5" x14ac:dyDescent="0.2">
      <c r="A513" s="42"/>
      <c r="B513" s="15"/>
      <c r="C513" s="395" t="s">
        <v>1415</v>
      </c>
      <c r="D513" s="59" t="s">
        <v>2</v>
      </c>
      <c r="E513" s="34">
        <f>520+975*2</f>
        <v>2470</v>
      </c>
      <c r="F513" s="542"/>
      <c r="G513" s="547">
        <f t="shared" ref="G513" si="76">ROUND(E513*F513,2)</f>
        <v>0</v>
      </c>
      <c r="H513" s="18"/>
      <c r="I513" s="17"/>
      <c r="J513" s="17"/>
      <c r="K513" s="17"/>
    </row>
    <row r="514" spans="1:11" x14ac:dyDescent="0.2">
      <c r="A514" s="42"/>
      <c r="B514" s="15"/>
      <c r="C514" s="395"/>
    </row>
    <row r="515" spans="1:11" x14ac:dyDescent="0.2">
      <c r="A515" s="410">
        <f>+A467</f>
        <v>6</v>
      </c>
      <c r="B515" s="411"/>
      <c r="C515" s="412" t="str">
        <f>+C467&amp;":"</f>
        <v>IZOLACIJSKI RADOVI:</v>
      </c>
      <c r="D515" s="849"/>
      <c r="E515" s="532" t="s">
        <v>14</v>
      </c>
      <c r="F515" s="532"/>
      <c r="G515" s="558">
        <f>SUM($G$470:G514)</f>
        <v>0</v>
      </c>
    </row>
    <row r="517" spans="1:11" ht="13.5" thickBot="1" x14ac:dyDescent="0.25"/>
    <row r="518" spans="1:11" s="28" customFormat="1" ht="13.5" thickBot="1" x14ac:dyDescent="0.25">
      <c r="A518" s="118">
        <v>7</v>
      </c>
      <c r="B518" s="116"/>
      <c r="C518" s="117" t="s">
        <v>258</v>
      </c>
      <c r="D518" s="846"/>
      <c r="E518" s="119"/>
      <c r="F518" s="119"/>
      <c r="G518" s="551">
        <f>+F518*E518</f>
        <v>0</v>
      </c>
      <c r="H518" s="41"/>
      <c r="I518" s="41"/>
      <c r="J518" s="41"/>
      <c r="K518" s="41"/>
    </row>
    <row r="519" spans="1:11" x14ac:dyDescent="0.2">
      <c r="A519" s="42"/>
      <c r="B519" s="15"/>
      <c r="C519" s="395"/>
    </row>
    <row r="520" spans="1:11" x14ac:dyDescent="0.2">
      <c r="A520" s="42"/>
      <c r="B520" s="15"/>
      <c r="C520" s="395"/>
    </row>
    <row r="521" spans="1:11" ht="25.5" x14ac:dyDescent="0.2">
      <c r="A521" s="42">
        <f>MAX(A$520:A520)+1</f>
        <v>1</v>
      </c>
      <c r="B521" s="15"/>
      <c r="C521" s="396" t="s">
        <v>259</v>
      </c>
      <c r="D521" s="18"/>
      <c r="H521" s="17"/>
      <c r="I521" s="17"/>
      <c r="J521" s="17"/>
      <c r="K521" s="17"/>
    </row>
    <row r="522" spans="1:11" ht="51" x14ac:dyDescent="0.2">
      <c r="A522" s="42"/>
      <c r="B522" s="15"/>
      <c r="C522" s="395" t="s">
        <v>781</v>
      </c>
      <c r="D522" s="18"/>
      <c r="H522" s="17"/>
      <c r="I522" s="17"/>
      <c r="J522" s="17"/>
      <c r="K522" s="17"/>
    </row>
    <row r="523" spans="1:11" x14ac:dyDescent="0.2">
      <c r="A523" s="42"/>
      <c r="B523" s="15"/>
      <c r="C523" s="395" t="s">
        <v>815</v>
      </c>
      <c r="D523" s="18"/>
      <c r="H523" s="17"/>
      <c r="I523" s="17"/>
      <c r="J523" s="17"/>
      <c r="K523" s="17"/>
    </row>
    <row r="524" spans="1:11" ht="25.5" x14ac:dyDescent="0.2">
      <c r="A524" s="42"/>
      <c r="B524" s="15"/>
      <c r="C524" s="395" t="s">
        <v>768</v>
      </c>
      <c r="D524" s="18"/>
      <c r="H524" s="17"/>
      <c r="I524" s="17"/>
      <c r="J524" s="17"/>
      <c r="K524" s="17"/>
    </row>
    <row r="525" spans="1:11" x14ac:dyDescent="0.2">
      <c r="A525" s="42"/>
      <c r="B525" s="15"/>
      <c r="C525" s="395" t="s">
        <v>260</v>
      </c>
      <c r="D525" s="14" t="s">
        <v>2</v>
      </c>
      <c r="E525" s="19">
        <v>156</v>
      </c>
      <c r="F525" s="542"/>
      <c r="G525" s="547">
        <f t="shared" ref="G525" si="77">ROUND(E525*F525,2)</f>
        <v>0</v>
      </c>
      <c r="H525" s="17"/>
      <c r="I525" s="17"/>
      <c r="J525" s="17"/>
      <c r="K525" s="17"/>
    </row>
    <row r="526" spans="1:11" x14ac:dyDescent="0.2">
      <c r="A526" s="42"/>
      <c r="B526" s="15"/>
      <c r="C526" s="395"/>
    </row>
    <row r="527" spans="1:11" x14ac:dyDescent="0.2">
      <c r="A527" s="42"/>
      <c r="B527" s="15"/>
      <c r="C527" s="395"/>
    </row>
    <row r="528" spans="1:11" ht="38.25" x14ac:dyDescent="0.2">
      <c r="A528" s="42">
        <f>MAX(A$520:A527)+1</f>
        <v>2</v>
      </c>
      <c r="B528" s="15"/>
      <c r="C528" s="396" t="s">
        <v>1407</v>
      </c>
      <c r="D528" s="18"/>
      <c r="H528" s="17"/>
      <c r="I528" s="17"/>
      <c r="J528" s="17"/>
      <c r="K528" s="17"/>
    </row>
    <row r="529" spans="1:11" ht="38.25" x14ac:dyDescent="0.2">
      <c r="A529" s="42"/>
      <c r="B529" s="15"/>
      <c r="C529" s="395" t="s">
        <v>878</v>
      </c>
      <c r="D529" s="18"/>
      <c r="H529" s="17"/>
      <c r="I529" s="17"/>
      <c r="J529" s="17"/>
      <c r="K529" s="17"/>
    </row>
    <row r="530" spans="1:11" x14ac:dyDescent="0.2">
      <c r="A530" s="42"/>
      <c r="B530" s="15"/>
      <c r="C530" s="395" t="s">
        <v>815</v>
      </c>
      <c r="D530" s="18"/>
      <c r="H530" s="17"/>
      <c r="I530" s="17"/>
      <c r="J530" s="17"/>
      <c r="K530" s="17"/>
    </row>
    <row r="531" spans="1:11" x14ac:dyDescent="0.2">
      <c r="A531" s="42"/>
      <c r="B531" s="15"/>
      <c r="C531" s="395" t="s">
        <v>879</v>
      </c>
      <c r="D531" s="18"/>
      <c r="H531" s="17"/>
      <c r="I531" s="17"/>
      <c r="J531" s="17"/>
      <c r="K531" s="17"/>
    </row>
    <row r="532" spans="1:11" x14ac:dyDescent="0.2">
      <c r="A532" s="42"/>
      <c r="B532" s="15"/>
      <c r="C532" s="395" t="s">
        <v>880</v>
      </c>
      <c r="D532" s="14" t="s">
        <v>48</v>
      </c>
      <c r="E532" s="19">
        <v>1710</v>
      </c>
      <c r="F532" s="542"/>
      <c r="G532" s="547">
        <f t="shared" ref="G532" si="78">ROUND(E532*F532,2)</f>
        <v>0</v>
      </c>
      <c r="H532" s="17"/>
      <c r="I532" s="17"/>
      <c r="J532" s="17"/>
      <c r="K532" s="17"/>
    </row>
    <row r="533" spans="1:11" x14ac:dyDescent="0.2">
      <c r="A533" s="42"/>
      <c r="B533" s="15"/>
      <c r="C533" s="395"/>
    </row>
    <row r="534" spans="1:11" x14ac:dyDescent="0.2">
      <c r="A534" s="42"/>
      <c r="B534" s="15"/>
      <c r="C534" s="395"/>
    </row>
    <row r="535" spans="1:11" ht="38.25" x14ac:dyDescent="0.2">
      <c r="A535" s="42">
        <f>MAX(A$520:A534)+1</f>
        <v>3</v>
      </c>
      <c r="B535" s="15"/>
      <c r="C535" s="396" t="s">
        <v>1406</v>
      </c>
      <c r="D535" s="18"/>
      <c r="H535" s="17"/>
      <c r="I535" s="17"/>
      <c r="J535" s="17"/>
      <c r="K535" s="17"/>
    </row>
    <row r="536" spans="1:11" ht="38.25" x14ac:dyDescent="0.2">
      <c r="A536" s="42"/>
      <c r="B536" s="15"/>
      <c r="C536" s="395" t="s">
        <v>881</v>
      </c>
      <c r="D536" s="18"/>
      <c r="H536" s="17"/>
      <c r="I536" s="17"/>
      <c r="J536" s="17"/>
      <c r="K536" s="17"/>
    </row>
    <row r="537" spans="1:11" x14ac:dyDescent="0.2">
      <c r="A537" s="42"/>
      <c r="B537" s="15"/>
      <c r="C537" s="395" t="s">
        <v>815</v>
      </c>
      <c r="D537" s="18"/>
      <c r="H537" s="17"/>
      <c r="I537" s="17"/>
      <c r="J537" s="17"/>
      <c r="K537" s="17"/>
    </row>
    <row r="538" spans="1:11" x14ac:dyDescent="0.2">
      <c r="A538" s="42"/>
      <c r="B538" s="15"/>
      <c r="C538" s="395" t="s">
        <v>879</v>
      </c>
      <c r="D538" s="18"/>
      <c r="H538" s="17"/>
      <c r="I538" s="17"/>
      <c r="J538" s="17"/>
      <c r="K538" s="17"/>
    </row>
    <row r="539" spans="1:11" x14ac:dyDescent="0.2">
      <c r="A539" s="42"/>
      <c r="B539" s="15"/>
      <c r="C539" s="395" t="s">
        <v>880</v>
      </c>
      <c r="D539" s="14" t="s">
        <v>48</v>
      </c>
      <c r="E539" s="19">
        <v>533</v>
      </c>
      <c r="F539" s="542"/>
      <c r="G539" s="547">
        <f t="shared" ref="G539" si="79">ROUND(E539*F539,2)</f>
        <v>0</v>
      </c>
      <c r="H539" s="17"/>
      <c r="I539" s="17"/>
      <c r="J539" s="17"/>
      <c r="K539" s="17"/>
    </row>
    <row r="540" spans="1:11" x14ac:dyDescent="0.2">
      <c r="A540" s="42"/>
      <c r="B540" s="15"/>
      <c r="C540" s="395"/>
    </row>
    <row r="541" spans="1:11" x14ac:dyDescent="0.2">
      <c r="A541" s="42"/>
      <c r="B541" s="15"/>
      <c r="C541" s="395"/>
    </row>
    <row r="542" spans="1:11" ht="25.5" x14ac:dyDescent="0.2">
      <c r="A542" s="42">
        <f>MAX(A$520:A541)+1</f>
        <v>4</v>
      </c>
      <c r="B542" s="15"/>
      <c r="C542" s="395" t="s">
        <v>772</v>
      </c>
      <c r="D542" s="18"/>
      <c r="H542" s="17"/>
      <c r="I542" s="17"/>
      <c r="J542" s="17"/>
      <c r="K542" s="17"/>
    </row>
    <row r="543" spans="1:11" ht="38.25" x14ac:dyDescent="0.2">
      <c r="A543" s="42"/>
      <c r="B543" s="15"/>
      <c r="C543" s="395" t="s">
        <v>773</v>
      </c>
      <c r="D543" s="18"/>
      <c r="H543" s="17"/>
      <c r="I543" s="17"/>
      <c r="J543" s="17"/>
      <c r="K543" s="17"/>
    </row>
    <row r="544" spans="1:11" ht="25.5" x14ac:dyDescent="0.2">
      <c r="A544" s="42"/>
      <c r="B544" s="15"/>
      <c r="C544" s="395" t="s">
        <v>799</v>
      </c>
      <c r="D544" s="18"/>
      <c r="H544" s="17"/>
      <c r="I544" s="17"/>
      <c r="J544" s="17"/>
      <c r="K544" s="17"/>
    </row>
    <row r="545" spans="1:13" ht="25.5" x14ac:dyDescent="0.2">
      <c r="A545" s="42"/>
      <c r="B545" s="15"/>
      <c r="C545" s="395" t="s">
        <v>769</v>
      </c>
      <c r="D545" s="18"/>
      <c r="H545" s="17"/>
      <c r="I545" s="17"/>
      <c r="J545" s="17"/>
      <c r="K545" s="17"/>
    </row>
    <row r="546" spans="1:13" x14ac:dyDescent="0.2">
      <c r="A546" s="42"/>
      <c r="B546" s="15"/>
      <c r="C546" s="395" t="s">
        <v>771</v>
      </c>
      <c r="D546" s="18"/>
      <c r="H546" s="17"/>
      <c r="I546" s="17"/>
      <c r="J546" s="17"/>
      <c r="K546" s="17"/>
    </row>
    <row r="547" spans="1:13" ht="25.5" x14ac:dyDescent="0.2">
      <c r="A547" s="42"/>
      <c r="B547" s="15"/>
      <c r="C547" s="395" t="s">
        <v>56</v>
      </c>
      <c r="D547" s="18"/>
      <c r="H547" s="17"/>
      <c r="I547" s="17"/>
      <c r="J547" s="17"/>
      <c r="K547" s="17"/>
    </row>
    <row r="548" spans="1:13" x14ac:dyDescent="0.2">
      <c r="A548" s="42"/>
      <c r="B548" s="15"/>
      <c r="C548" s="395" t="s">
        <v>261</v>
      </c>
      <c r="D548" s="14" t="s">
        <v>2</v>
      </c>
      <c r="E548" s="19">
        <v>217</v>
      </c>
      <c r="F548" s="542"/>
      <c r="G548" s="547">
        <f t="shared" ref="G548" si="80">ROUND(E548*F548,2)</f>
        <v>0</v>
      </c>
      <c r="H548" s="17"/>
      <c r="I548" s="17"/>
      <c r="J548" s="17"/>
      <c r="K548" s="17"/>
    </row>
    <row r="549" spans="1:13" x14ac:dyDescent="0.2">
      <c r="A549" s="42"/>
      <c r="B549" s="15"/>
      <c r="C549" s="395"/>
      <c r="D549" s="18"/>
      <c r="L549" s="20"/>
      <c r="M549" s="20"/>
    </row>
    <row r="550" spans="1:13" x14ac:dyDescent="0.2">
      <c r="A550" s="42"/>
      <c r="B550" s="15"/>
      <c r="C550" s="395"/>
      <c r="D550" s="18"/>
      <c r="H550" s="17"/>
      <c r="I550" s="17"/>
      <c r="J550" s="17"/>
      <c r="K550" s="17"/>
    </row>
    <row r="551" spans="1:13" ht="25.5" x14ac:dyDescent="0.2">
      <c r="A551" s="42">
        <f>MAX(A$520:A550)+1</f>
        <v>5</v>
      </c>
      <c r="B551" s="15"/>
      <c r="C551" s="395" t="s">
        <v>262</v>
      </c>
      <c r="D551" s="18"/>
      <c r="H551" s="17"/>
      <c r="I551" s="17"/>
      <c r="J551" s="17"/>
      <c r="K551" s="17"/>
    </row>
    <row r="552" spans="1:13" ht="38.25" x14ac:dyDescent="0.2">
      <c r="A552" s="42"/>
      <c r="B552" s="15"/>
      <c r="C552" s="395" t="s">
        <v>774</v>
      </c>
      <c r="D552" s="18"/>
      <c r="H552" s="17"/>
      <c r="I552" s="17"/>
      <c r="J552" s="17"/>
      <c r="K552" s="17"/>
    </row>
    <row r="553" spans="1:13" ht="25.5" x14ac:dyDescent="0.2">
      <c r="A553" s="42"/>
      <c r="B553" s="15"/>
      <c r="C553" s="395" t="s">
        <v>799</v>
      </c>
      <c r="D553" s="18"/>
      <c r="H553" s="17"/>
      <c r="I553" s="17"/>
      <c r="J553" s="17"/>
      <c r="K553" s="17"/>
    </row>
    <row r="554" spans="1:13" ht="25.5" x14ac:dyDescent="0.2">
      <c r="A554" s="42"/>
      <c r="B554" s="15"/>
      <c r="C554" s="395" t="s">
        <v>770</v>
      </c>
      <c r="D554" s="18"/>
      <c r="H554" s="17"/>
      <c r="I554" s="17"/>
      <c r="J554" s="17"/>
      <c r="K554" s="17"/>
    </row>
    <row r="555" spans="1:13" x14ac:dyDescent="0.2">
      <c r="A555" s="42"/>
      <c r="B555" s="15"/>
      <c r="C555" s="395" t="s">
        <v>771</v>
      </c>
      <c r="D555" s="18"/>
      <c r="H555" s="17"/>
      <c r="I555" s="17"/>
      <c r="J555" s="17"/>
      <c r="K555" s="17"/>
    </row>
    <row r="556" spans="1:13" ht="25.5" x14ac:dyDescent="0.2">
      <c r="A556" s="42"/>
      <c r="B556" s="15"/>
      <c r="C556" s="395" t="s">
        <v>776</v>
      </c>
      <c r="D556" s="18"/>
      <c r="H556" s="17"/>
      <c r="I556" s="17"/>
      <c r="J556" s="17"/>
      <c r="K556" s="17"/>
    </row>
    <row r="557" spans="1:13" ht="25.5" x14ac:dyDescent="0.2">
      <c r="A557" s="42"/>
      <c r="B557" s="15"/>
      <c r="C557" s="395" t="s">
        <v>56</v>
      </c>
      <c r="D557" s="18"/>
      <c r="H557" s="17"/>
      <c r="I557" s="17"/>
      <c r="J557" s="17"/>
      <c r="K557" s="17"/>
    </row>
    <row r="558" spans="1:13" x14ac:dyDescent="0.2">
      <c r="A558" s="42"/>
      <c r="B558" s="15"/>
      <c r="C558" s="395" t="s">
        <v>263</v>
      </c>
      <c r="D558" s="14" t="s">
        <v>2</v>
      </c>
      <c r="E558" s="19">
        <v>38</v>
      </c>
      <c r="F558" s="542"/>
      <c r="G558" s="547">
        <f t="shared" ref="G558" si="81">ROUND(E558*F558,2)</f>
        <v>0</v>
      </c>
      <c r="H558" s="17"/>
      <c r="I558" s="17"/>
      <c r="J558" s="17"/>
      <c r="K558" s="17"/>
    </row>
    <row r="559" spans="1:13" x14ac:dyDescent="0.2">
      <c r="A559" s="42"/>
      <c r="B559" s="15"/>
      <c r="C559" s="395"/>
    </row>
    <row r="560" spans="1:13" x14ac:dyDescent="0.2">
      <c r="A560" s="410">
        <f>+A518</f>
        <v>7</v>
      </c>
      <c r="B560" s="411"/>
      <c r="C560" s="412" t="str">
        <f>+C518&amp;":"</f>
        <v>RADOVI UMJETNIM SMOLAMA:</v>
      </c>
      <c r="D560" s="849"/>
      <c r="E560" s="532" t="s">
        <v>14</v>
      </c>
      <c r="F560" s="532"/>
      <c r="G560" s="558">
        <f>SUM($G$520:G559)</f>
        <v>0</v>
      </c>
    </row>
    <row r="562" spans="1:11" ht="13.5" thickBot="1" x14ac:dyDescent="0.25"/>
    <row r="563" spans="1:11" s="28" customFormat="1" ht="13.5" thickBot="1" x14ac:dyDescent="0.25">
      <c r="A563" s="118">
        <v>8</v>
      </c>
      <c r="B563" s="116"/>
      <c r="C563" s="117" t="s">
        <v>60</v>
      </c>
      <c r="D563" s="846"/>
      <c r="E563" s="119"/>
      <c r="F563" s="119"/>
      <c r="G563" s="551">
        <f>+F563*E563</f>
        <v>0</v>
      </c>
      <c r="H563" s="41"/>
      <c r="I563" s="41"/>
      <c r="J563" s="41"/>
      <c r="K563" s="41"/>
    </row>
    <row r="564" spans="1:11" x14ac:dyDescent="0.2">
      <c r="A564" s="42"/>
      <c r="B564" s="15"/>
      <c r="C564" s="395"/>
    </row>
    <row r="565" spans="1:11" x14ac:dyDescent="0.2">
      <c r="A565" s="42"/>
      <c r="B565" s="15"/>
      <c r="C565" s="395"/>
    </row>
    <row r="566" spans="1:11" ht="51" x14ac:dyDescent="0.2">
      <c r="A566" s="42">
        <f>MAX(A$565:A565)+1</f>
        <v>1</v>
      </c>
      <c r="B566" s="15"/>
      <c r="C566" s="395" t="s">
        <v>1501</v>
      </c>
    </row>
    <row r="567" spans="1:11" ht="191.25" x14ac:dyDescent="0.2">
      <c r="A567" s="42"/>
      <c r="B567" s="15"/>
      <c r="C567" s="395" t="s">
        <v>2009</v>
      </c>
    </row>
    <row r="568" spans="1:11" x14ac:dyDescent="0.2">
      <c r="A568" s="42"/>
      <c r="B568" s="15"/>
      <c r="C568" s="395" t="s">
        <v>59</v>
      </c>
      <c r="D568" s="14" t="s">
        <v>2</v>
      </c>
      <c r="E568" s="19">
        <v>421</v>
      </c>
      <c r="F568" s="542"/>
      <c r="G568" s="547">
        <f t="shared" ref="G568" si="82">ROUND(E568*F568,2)</f>
        <v>0</v>
      </c>
    </row>
    <row r="569" spans="1:11" x14ac:dyDescent="0.2">
      <c r="A569" s="42"/>
      <c r="B569" s="15"/>
      <c r="C569" s="395"/>
    </row>
    <row r="570" spans="1:11" x14ac:dyDescent="0.2">
      <c r="A570" s="42"/>
      <c r="B570" s="15"/>
      <c r="C570" s="395"/>
    </row>
    <row r="571" spans="1:11" ht="51" x14ac:dyDescent="0.2">
      <c r="A571" s="42">
        <f>MAX(A$565:A570)+1</f>
        <v>2</v>
      </c>
      <c r="B571" s="15"/>
      <c r="C571" s="395" t="s">
        <v>1502</v>
      </c>
    </row>
    <row r="572" spans="1:11" ht="204" x14ac:dyDescent="0.2">
      <c r="A572" s="42"/>
      <c r="B572" s="15"/>
      <c r="C572" s="395" t="s">
        <v>2010</v>
      </c>
    </row>
    <row r="573" spans="1:11" x14ac:dyDescent="0.2">
      <c r="A573" s="42"/>
      <c r="B573" s="15"/>
      <c r="C573" s="395" t="s">
        <v>59</v>
      </c>
      <c r="D573" s="14" t="s">
        <v>2</v>
      </c>
      <c r="E573" s="19">
        <v>383</v>
      </c>
      <c r="F573" s="542"/>
      <c r="G573" s="547">
        <f t="shared" ref="G573" si="83">ROUND(E573*F573,2)</f>
        <v>0</v>
      </c>
    </row>
    <row r="574" spans="1:11" x14ac:dyDescent="0.2">
      <c r="A574" s="42"/>
      <c r="B574" s="15"/>
      <c r="C574" s="395"/>
    </row>
    <row r="575" spans="1:11" x14ac:dyDescent="0.2">
      <c r="A575" s="42"/>
      <c r="B575" s="15"/>
      <c r="C575" s="395"/>
    </row>
    <row r="576" spans="1:11" ht="51" x14ac:dyDescent="0.2">
      <c r="A576" s="42">
        <f>MAX(A$565:A575)+1</f>
        <v>3</v>
      </c>
      <c r="B576" s="15"/>
      <c r="C576" s="395" t="s">
        <v>1503</v>
      </c>
    </row>
    <row r="577" spans="1:11" ht="204" x14ac:dyDescent="0.2">
      <c r="A577" s="42"/>
      <c r="B577" s="15"/>
      <c r="C577" s="395" t="s">
        <v>2011</v>
      </c>
    </row>
    <row r="578" spans="1:11" x14ac:dyDescent="0.2">
      <c r="A578" s="42"/>
      <c r="B578" s="15"/>
      <c r="C578" s="395" t="s">
        <v>59</v>
      </c>
      <c r="D578" s="14" t="s">
        <v>2</v>
      </c>
      <c r="E578" s="19">
        <v>670</v>
      </c>
      <c r="F578" s="542"/>
      <c r="G578" s="547">
        <f t="shared" ref="G578" si="84">ROUND(E578*F578,2)</f>
        <v>0</v>
      </c>
    </row>
    <row r="579" spans="1:11" x14ac:dyDescent="0.2">
      <c r="A579" s="42"/>
      <c r="B579" s="15"/>
      <c r="C579" s="395"/>
      <c r="H579" s="17"/>
      <c r="I579" s="17"/>
      <c r="J579" s="17"/>
      <c r="K579" s="17"/>
    </row>
    <row r="580" spans="1:11" x14ac:dyDescent="0.2">
      <c r="A580" s="42"/>
      <c r="B580" s="15"/>
      <c r="C580" s="395"/>
      <c r="H580" s="17"/>
      <c r="I580" s="17"/>
      <c r="J580" s="17"/>
      <c r="K580" s="17"/>
    </row>
    <row r="581" spans="1:11" ht="25.5" x14ac:dyDescent="0.2">
      <c r="A581" s="42">
        <f>MAX(A$565:A580)+1</f>
        <v>4</v>
      </c>
      <c r="B581" s="15"/>
      <c r="C581" s="395" t="s">
        <v>816</v>
      </c>
      <c r="H581" s="17"/>
      <c r="I581" s="17"/>
      <c r="J581" s="17"/>
      <c r="K581" s="17"/>
    </row>
    <row r="582" spans="1:11" ht="216.75" x14ac:dyDescent="0.2">
      <c r="A582" s="42"/>
      <c r="B582" s="15"/>
      <c r="C582" s="395" t="s">
        <v>2012</v>
      </c>
      <c r="H582" s="17"/>
      <c r="I582" s="17"/>
      <c r="J582" s="17"/>
      <c r="K582" s="17"/>
    </row>
    <row r="583" spans="1:11" x14ac:dyDescent="0.2">
      <c r="A583" s="42"/>
      <c r="B583" s="15"/>
      <c r="C583" s="395" t="s">
        <v>204</v>
      </c>
      <c r="H583" s="17"/>
      <c r="I583" s="17"/>
      <c r="J583" s="17"/>
      <c r="K583" s="17"/>
    </row>
    <row r="584" spans="1:11" x14ac:dyDescent="0.2">
      <c r="A584" s="42"/>
      <c r="B584" s="15"/>
      <c r="C584" s="395" t="s">
        <v>205</v>
      </c>
      <c r="D584" s="14" t="s">
        <v>2</v>
      </c>
      <c r="E584" s="19">
        <v>75</v>
      </c>
      <c r="F584" s="542"/>
      <c r="G584" s="547">
        <f t="shared" ref="G584" si="85">ROUND(E584*F584,2)</f>
        <v>0</v>
      </c>
      <c r="H584" s="17"/>
      <c r="I584" s="17"/>
      <c r="J584" s="17"/>
      <c r="K584" s="17"/>
    </row>
    <row r="585" spans="1:11" x14ac:dyDescent="0.2">
      <c r="A585" s="42"/>
      <c r="B585" s="15"/>
      <c r="C585" s="395"/>
      <c r="H585" s="17"/>
      <c r="I585" s="17"/>
      <c r="J585" s="17"/>
      <c r="K585" s="17"/>
    </row>
    <row r="586" spans="1:11" x14ac:dyDescent="0.2">
      <c r="A586" s="42"/>
      <c r="B586" s="15"/>
      <c r="C586" s="395"/>
      <c r="H586" s="17"/>
      <c r="I586" s="17"/>
      <c r="J586" s="17"/>
      <c r="K586" s="17"/>
    </row>
    <row r="587" spans="1:11" ht="25.5" x14ac:dyDescent="0.2">
      <c r="A587" s="42">
        <f>MAX(A$565:A586)+1</f>
        <v>5</v>
      </c>
      <c r="B587" s="15"/>
      <c r="C587" s="395" t="s">
        <v>817</v>
      </c>
      <c r="H587" s="17"/>
      <c r="I587" s="17"/>
      <c r="J587" s="17"/>
      <c r="K587" s="17"/>
    </row>
    <row r="588" spans="1:11" ht="318.75" x14ac:dyDescent="0.2">
      <c r="A588" s="42"/>
      <c r="B588" s="15"/>
      <c r="C588" s="395" t="s">
        <v>2014</v>
      </c>
      <c r="H588" s="17"/>
      <c r="I588" s="17"/>
      <c r="J588" s="17"/>
      <c r="K588" s="17"/>
    </row>
    <row r="589" spans="1:11" x14ac:dyDescent="0.2">
      <c r="A589" s="42"/>
      <c r="B589" s="15"/>
      <c r="C589" s="395" t="s">
        <v>204</v>
      </c>
      <c r="H589" s="17"/>
      <c r="I589" s="17"/>
      <c r="J589" s="17"/>
      <c r="K589" s="17"/>
    </row>
    <row r="590" spans="1:11" x14ac:dyDescent="0.2">
      <c r="A590" s="42"/>
      <c r="B590" s="15"/>
      <c r="C590" s="395" t="s">
        <v>205</v>
      </c>
      <c r="D590" s="14" t="s">
        <v>2</v>
      </c>
      <c r="E590" s="19">
        <v>183</v>
      </c>
      <c r="F590" s="542"/>
      <c r="G590" s="547">
        <f t="shared" ref="G590" si="86">ROUND(E590*F590,2)</f>
        <v>0</v>
      </c>
      <c r="H590" s="17"/>
      <c r="I590" s="17"/>
      <c r="J590" s="17"/>
      <c r="K590" s="17"/>
    </row>
    <row r="591" spans="1:11" x14ac:dyDescent="0.2">
      <c r="A591" s="42"/>
      <c r="B591" s="15"/>
      <c r="C591" s="395"/>
      <c r="H591" s="17"/>
      <c r="I591" s="17"/>
      <c r="J591" s="17"/>
      <c r="K591" s="17"/>
    </row>
    <row r="592" spans="1:11" x14ac:dyDescent="0.2">
      <c r="A592" s="42"/>
      <c r="B592" s="15"/>
      <c r="C592" s="395"/>
      <c r="H592" s="17"/>
      <c r="I592" s="17"/>
      <c r="J592" s="17"/>
      <c r="K592" s="17"/>
    </row>
    <row r="593" spans="1:11" ht="25.5" x14ac:dyDescent="0.2">
      <c r="A593" s="42">
        <f>MAX(A$565:A592)+1</f>
        <v>6</v>
      </c>
      <c r="B593" s="15"/>
      <c r="C593" s="395" t="s">
        <v>818</v>
      </c>
      <c r="H593" s="17"/>
      <c r="I593" s="17"/>
      <c r="J593" s="17"/>
      <c r="K593" s="17"/>
    </row>
    <row r="594" spans="1:11" ht="318.75" x14ac:dyDescent="0.2">
      <c r="A594" s="42"/>
      <c r="B594" s="15"/>
      <c r="C594" s="395" t="s">
        <v>2013</v>
      </c>
      <c r="H594" s="17"/>
      <c r="I594" s="17"/>
      <c r="J594" s="17"/>
      <c r="K594" s="17"/>
    </row>
    <row r="595" spans="1:11" x14ac:dyDescent="0.2">
      <c r="A595" s="42"/>
      <c r="B595" s="15"/>
      <c r="C595" s="395" t="s">
        <v>204</v>
      </c>
      <c r="H595" s="17"/>
      <c r="I595" s="17"/>
      <c r="J595" s="17"/>
      <c r="K595" s="17"/>
    </row>
    <row r="596" spans="1:11" x14ac:dyDescent="0.2">
      <c r="A596" s="42"/>
      <c r="B596" s="15"/>
      <c r="C596" s="395" t="s">
        <v>205</v>
      </c>
      <c r="D596" s="14" t="s">
        <v>2</v>
      </c>
      <c r="E596" s="19">
        <v>60</v>
      </c>
      <c r="F596" s="542"/>
      <c r="G596" s="547">
        <f t="shared" ref="G596" si="87">ROUND(E596*F596,2)</f>
        <v>0</v>
      </c>
      <c r="H596" s="17"/>
      <c r="I596" s="17"/>
      <c r="J596" s="17"/>
      <c r="K596" s="17"/>
    </row>
    <row r="597" spans="1:11" x14ac:dyDescent="0.2">
      <c r="A597" s="42"/>
      <c r="B597" s="15"/>
      <c r="C597" s="395"/>
      <c r="H597" s="17"/>
      <c r="I597" s="17"/>
      <c r="J597" s="17"/>
      <c r="K597" s="17"/>
    </row>
    <row r="598" spans="1:11" x14ac:dyDescent="0.2">
      <c r="A598" s="42"/>
      <c r="B598" s="15"/>
      <c r="C598" s="395"/>
      <c r="H598" s="17"/>
      <c r="I598" s="17"/>
      <c r="J598" s="17"/>
      <c r="K598" s="17"/>
    </row>
    <row r="599" spans="1:11" ht="38.25" x14ac:dyDescent="0.2">
      <c r="A599" s="42">
        <f>MAX(A$565:A598)+1</f>
        <v>7</v>
      </c>
      <c r="B599" s="15"/>
      <c r="C599" s="395" t="s">
        <v>819</v>
      </c>
      <c r="H599" s="17"/>
      <c r="I599" s="17"/>
      <c r="J599" s="17"/>
      <c r="K599" s="17"/>
    </row>
    <row r="600" spans="1:11" ht="38.25" x14ac:dyDescent="0.2">
      <c r="A600" s="42"/>
      <c r="B600" s="15"/>
      <c r="C600" s="395" t="s">
        <v>1429</v>
      </c>
      <c r="H600" s="17"/>
      <c r="I600" s="17"/>
      <c r="J600" s="17"/>
      <c r="K600" s="17"/>
    </row>
    <row r="601" spans="1:11" ht="165.75" x14ac:dyDescent="0.2">
      <c r="A601" s="42"/>
      <c r="B601" s="15"/>
      <c r="C601" s="395" t="s">
        <v>2015</v>
      </c>
      <c r="H601" s="17"/>
      <c r="I601" s="17"/>
      <c r="J601" s="17"/>
      <c r="K601" s="17"/>
    </row>
    <row r="602" spans="1:11" ht="38.25" x14ac:dyDescent="0.2">
      <c r="A602" s="42"/>
      <c r="B602" s="15"/>
      <c r="C602" s="395" t="s">
        <v>1431</v>
      </c>
      <c r="H602" s="17"/>
      <c r="I602" s="17"/>
      <c r="J602" s="17"/>
      <c r="K602" s="17"/>
    </row>
    <row r="603" spans="1:11" ht="25.5" x14ac:dyDescent="0.2">
      <c r="A603" s="42"/>
      <c r="B603" s="15"/>
      <c r="C603" s="395" t="s">
        <v>1430</v>
      </c>
      <c r="H603" s="17"/>
      <c r="I603" s="17"/>
      <c r="J603" s="17"/>
      <c r="K603" s="17"/>
    </row>
    <row r="604" spans="1:11" x14ac:dyDescent="0.2">
      <c r="A604" s="42"/>
      <c r="B604" s="15"/>
      <c r="C604" s="395" t="s">
        <v>206</v>
      </c>
      <c r="H604" s="17"/>
      <c r="I604" s="17"/>
      <c r="J604" s="17"/>
      <c r="K604" s="17"/>
    </row>
    <row r="605" spans="1:11" x14ac:dyDescent="0.2">
      <c r="A605" s="42"/>
      <c r="B605" s="15"/>
      <c r="C605" s="395" t="s">
        <v>205</v>
      </c>
      <c r="D605" s="14" t="s">
        <v>2</v>
      </c>
      <c r="E605" s="19">
        <v>190</v>
      </c>
      <c r="F605" s="542"/>
      <c r="G605" s="547">
        <f t="shared" ref="G605" si="88">ROUND(E605*F605,2)</f>
        <v>0</v>
      </c>
      <c r="H605" s="17"/>
      <c r="I605" s="17"/>
      <c r="J605" s="17"/>
      <c r="K605" s="17"/>
    </row>
    <row r="606" spans="1:11" x14ac:dyDescent="0.2">
      <c r="A606" s="42"/>
      <c r="B606" s="15"/>
      <c r="C606" s="395"/>
      <c r="H606" s="17"/>
      <c r="I606" s="17"/>
      <c r="J606" s="17"/>
      <c r="K606" s="17"/>
    </row>
    <row r="607" spans="1:11" x14ac:dyDescent="0.2">
      <c r="A607" s="42"/>
      <c r="B607" s="15"/>
      <c r="C607" s="395"/>
      <c r="H607" s="17"/>
      <c r="I607" s="17"/>
      <c r="J607" s="17"/>
      <c r="K607" s="17"/>
    </row>
    <row r="608" spans="1:11" ht="25.5" x14ac:dyDescent="0.2">
      <c r="A608" s="42">
        <f>MAX(A$565:A607)+1</f>
        <v>8</v>
      </c>
      <c r="B608" s="15"/>
      <c r="C608" s="395" t="s">
        <v>820</v>
      </c>
      <c r="H608" s="17"/>
      <c r="I608" s="17"/>
      <c r="J608" s="17"/>
      <c r="K608" s="17"/>
    </row>
    <row r="609" spans="1:11" ht="267.75" x14ac:dyDescent="0.2">
      <c r="A609" s="42"/>
      <c r="B609" s="15"/>
      <c r="C609" s="395" t="s">
        <v>2016</v>
      </c>
      <c r="H609" s="17"/>
      <c r="I609" s="17"/>
      <c r="J609" s="17"/>
      <c r="K609" s="17"/>
    </row>
    <row r="610" spans="1:11" x14ac:dyDescent="0.2">
      <c r="A610" s="42"/>
      <c r="B610" s="15"/>
      <c r="C610" s="395" t="s">
        <v>204</v>
      </c>
      <c r="H610" s="17"/>
      <c r="I610" s="17"/>
      <c r="J610" s="17"/>
      <c r="K610" s="17"/>
    </row>
    <row r="611" spans="1:11" x14ac:dyDescent="0.2">
      <c r="A611" s="42"/>
      <c r="B611" s="15"/>
      <c r="C611" s="395" t="s">
        <v>205</v>
      </c>
      <c r="D611" s="14" t="s">
        <v>2</v>
      </c>
      <c r="E611" s="19">
        <v>9</v>
      </c>
      <c r="F611" s="542"/>
      <c r="G611" s="547">
        <f t="shared" ref="G611" si="89">ROUND(E611*F611,2)</f>
        <v>0</v>
      </c>
      <c r="H611" s="17"/>
      <c r="I611" s="17"/>
      <c r="J611" s="17"/>
      <c r="K611" s="17"/>
    </row>
    <row r="612" spans="1:11" x14ac:dyDescent="0.2">
      <c r="A612" s="42"/>
      <c r="B612" s="15"/>
      <c r="C612" s="395"/>
      <c r="H612" s="17"/>
      <c r="I612" s="17"/>
      <c r="J612" s="17"/>
      <c r="K612" s="17"/>
    </row>
    <row r="613" spans="1:11" x14ac:dyDescent="0.2">
      <c r="A613" s="42"/>
      <c r="B613" s="15"/>
      <c r="C613" s="395"/>
      <c r="H613" s="17"/>
      <c r="I613" s="17"/>
      <c r="J613" s="17"/>
      <c r="K613" s="17"/>
    </row>
    <row r="614" spans="1:11" ht="25.5" x14ac:dyDescent="0.2">
      <c r="A614" s="42">
        <f>MAX(A$565:A613)+1</f>
        <v>9</v>
      </c>
      <c r="B614" s="15"/>
      <c r="C614" s="395" t="s">
        <v>821</v>
      </c>
      <c r="H614" s="17"/>
      <c r="I614" s="17"/>
      <c r="J614" s="17"/>
      <c r="K614" s="17"/>
    </row>
    <row r="615" spans="1:11" ht="267.75" x14ac:dyDescent="0.2">
      <c r="A615" s="42"/>
      <c r="B615" s="15"/>
      <c r="C615" s="395" t="s">
        <v>2017</v>
      </c>
      <c r="H615" s="17"/>
      <c r="I615" s="17"/>
      <c r="J615" s="17"/>
      <c r="K615" s="17"/>
    </row>
    <row r="616" spans="1:11" x14ac:dyDescent="0.2">
      <c r="A616" s="42"/>
      <c r="B616" s="15"/>
      <c r="C616" s="395" t="s">
        <v>204</v>
      </c>
      <c r="H616" s="17"/>
      <c r="I616" s="17"/>
      <c r="J616" s="17"/>
      <c r="K616" s="17"/>
    </row>
    <row r="617" spans="1:11" x14ac:dyDescent="0.2">
      <c r="A617" s="42"/>
      <c r="B617" s="15"/>
      <c r="C617" s="395" t="s">
        <v>205</v>
      </c>
      <c r="D617" s="14" t="s">
        <v>2</v>
      </c>
      <c r="E617" s="19">
        <v>6</v>
      </c>
      <c r="F617" s="542"/>
      <c r="G617" s="547">
        <f t="shared" ref="G617" si="90">ROUND(E617*F617,2)</f>
        <v>0</v>
      </c>
      <c r="H617" s="17"/>
      <c r="I617" s="17"/>
      <c r="J617" s="17"/>
      <c r="K617" s="17"/>
    </row>
    <row r="618" spans="1:11" x14ac:dyDescent="0.2">
      <c r="A618" s="42"/>
      <c r="B618" s="15"/>
      <c r="C618" s="395"/>
    </row>
    <row r="619" spans="1:11" x14ac:dyDescent="0.2">
      <c r="A619" s="42"/>
      <c r="B619" s="15"/>
      <c r="C619" s="395"/>
    </row>
    <row r="620" spans="1:11" ht="38.25" x14ac:dyDescent="0.2">
      <c r="A620" s="42">
        <f>MAX(A$565:A619)+1</f>
        <v>10</v>
      </c>
      <c r="B620" s="15"/>
      <c r="C620" s="395" t="s">
        <v>830</v>
      </c>
    </row>
    <row r="621" spans="1:11" ht="153" x14ac:dyDescent="0.2">
      <c r="A621" s="42"/>
      <c r="B621" s="15"/>
      <c r="C621" s="395" t="s">
        <v>2018</v>
      </c>
    </row>
    <row r="622" spans="1:11" ht="25.5" x14ac:dyDescent="0.2">
      <c r="A622" s="42"/>
      <c r="B622" s="15"/>
      <c r="C622" s="99" t="s">
        <v>827</v>
      </c>
    </row>
    <row r="623" spans="1:11" x14ac:dyDescent="0.2">
      <c r="A623" s="42"/>
      <c r="B623" s="15"/>
      <c r="C623" s="395" t="s">
        <v>823</v>
      </c>
      <c r="D623" s="14" t="s">
        <v>2</v>
      </c>
      <c r="E623" s="19">
        <v>175</v>
      </c>
      <c r="F623" s="542"/>
      <c r="G623" s="547">
        <f t="shared" ref="G623" si="91">ROUND(E623*F623,2)</f>
        <v>0</v>
      </c>
    </row>
    <row r="624" spans="1:11" x14ac:dyDescent="0.2">
      <c r="A624" s="42"/>
      <c r="B624" s="15"/>
      <c r="C624" s="395"/>
    </row>
    <row r="625" spans="1:7" x14ac:dyDescent="0.2">
      <c r="A625" s="42"/>
      <c r="B625" s="15"/>
      <c r="C625" s="395"/>
    </row>
    <row r="626" spans="1:7" ht="51" x14ac:dyDescent="0.2">
      <c r="A626" s="42">
        <f>MAX(A$565:A625)+1</f>
        <v>11</v>
      </c>
      <c r="B626" s="15"/>
      <c r="C626" s="395" t="s">
        <v>828</v>
      </c>
    </row>
    <row r="627" spans="1:7" ht="127.5" x14ac:dyDescent="0.2">
      <c r="A627" s="42"/>
      <c r="B627" s="15"/>
      <c r="C627" s="395" t="s">
        <v>2019</v>
      </c>
    </row>
    <row r="628" spans="1:7" x14ac:dyDescent="0.2">
      <c r="A628" s="42"/>
      <c r="B628" s="15"/>
      <c r="C628" s="395" t="s">
        <v>829</v>
      </c>
    </row>
    <row r="629" spans="1:7" ht="25.5" x14ac:dyDescent="0.2">
      <c r="A629" s="42"/>
      <c r="B629" s="15"/>
      <c r="C629" s="99" t="s">
        <v>827</v>
      </c>
    </row>
    <row r="630" spans="1:7" x14ac:dyDescent="0.2">
      <c r="A630" s="42"/>
      <c r="B630" s="15"/>
      <c r="C630" s="395" t="s">
        <v>823</v>
      </c>
      <c r="D630" s="14" t="s">
        <v>2</v>
      </c>
      <c r="E630" s="19">
        <v>230</v>
      </c>
      <c r="F630" s="542"/>
      <c r="G630" s="547">
        <f t="shared" ref="G630" si="92">ROUND(E630*F630,2)</f>
        <v>0</v>
      </c>
    </row>
    <row r="631" spans="1:7" x14ac:dyDescent="0.2">
      <c r="A631" s="42"/>
      <c r="B631" s="15"/>
      <c r="C631" s="395"/>
    </row>
    <row r="632" spans="1:7" x14ac:dyDescent="0.2">
      <c r="A632" s="42"/>
      <c r="B632" s="15"/>
      <c r="C632" s="395"/>
    </row>
    <row r="633" spans="1:7" ht="63.75" x14ac:dyDescent="0.2">
      <c r="A633" s="42">
        <f>MAX(A$565:A632)+1</f>
        <v>12</v>
      </c>
      <c r="B633" s="15"/>
      <c r="C633" s="395" t="s">
        <v>825</v>
      </c>
    </row>
    <row r="634" spans="1:7" ht="153" x14ac:dyDescent="0.2">
      <c r="A634" s="42"/>
      <c r="B634" s="15"/>
      <c r="C634" s="395" t="s">
        <v>2020</v>
      </c>
    </row>
    <row r="635" spans="1:7" ht="25.5" x14ac:dyDescent="0.2">
      <c r="A635" s="42"/>
      <c r="B635" s="15"/>
      <c r="C635" s="99" t="s">
        <v>827</v>
      </c>
    </row>
    <row r="636" spans="1:7" x14ac:dyDescent="0.2">
      <c r="A636" s="42"/>
      <c r="B636" s="15"/>
      <c r="C636" s="395" t="s">
        <v>823</v>
      </c>
      <c r="D636" s="14" t="s">
        <v>2</v>
      </c>
      <c r="E636" s="19">
        <v>450</v>
      </c>
      <c r="F636" s="542"/>
      <c r="G636" s="547">
        <f t="shared" ref="G636" si="93">ROUND(E636*F636,2)</f>
        <v>0</v>
      </c>
    </row>
    <row r="637" spans="1:7" x14ac:dyDescent="0.2">
      <c r="A637" s="42"/>
      <c r="B637" s="15"/>
      <c r="C637" s="395"/>
    </row>
    <row r="638" spans="1:7" x14ac:dyDescent="0.2">
      <c r="A638" s="42"/>
      <c r="B638" s="15"/>
      <c r="C638" s="395"/>
    </row>
    <row r="639" spans="1:7" ht="51" x14ac:dyDescent="0.2">
      <c r="A639" s="42">
        <f>MAX(A$565:A638)+1</f>
        <v>13</v>
      </c>
      <c r="B639" s="15"/>
      <c r="C639" s="395" t="s">
        <v>877</v>
      </c>
    </row>
    <row r="640" spans="1:7" ht="178.5" x14ac:dyDescent="0.2">
      <c r="A640" s="42"/>
      <c r="B640" s="15"/>
      <c r="C640" s="395" t="s">
        <v>2021</v>
      </c>
    </row>
    <row r="641" spans="1:7" ht="25.5" x14ac:dyDescent="0.2">
      <c r="A641" s="42"/>
      <c r="B641" s="15"/>
      <c r="C641" s="56" t="s">
        <v>827</v>
      </c>
    </row>
    <row r="642" spans="1:7" x14ac:dyDescent="0.2">
      <c r="A642" s="42"/>
      <c r="B642" s="15"/>
      <c r="C642" s="395" t="s">
        <v>823</v>
      </c>
      <c r="D642" s="14" t="s">
        <v>2</v>
      </c>
      <c r="E642" s="19">
        <v>30</v>
      </c>
      <c r="F642" s="542"/>
      <c r="G642" s="547">
        <f t="shared" ref="G642" si="94">ROUND(E642*F642,2)</f>
        <v>0</v>
      </c>
    </row>
    <row r="643" spans="1:7" x14ac:dyDescent="0.2">
      <c r="A643" s="42"/>
      <c r="B643" s="15"/>
      <c r="C643" s="395"/>
    </row>
    <row r="644" spans="1:7" x14ac:dyDescent="0.2">
      <c r="A644" s="42"/>
      <c r="B644" s="15"/>
      <c r="C644" s="395"/>
    </row>
    <row r="645" spans="1:7" ht="51" x14ac:dyDescent="0.2">
      <c r="A645" s="42">
        <f>MAX(A$565:A644)+1</f>
        <v>14</v>
      </c>
      <c r="B645" s="15"/>
      <c r="C645" s="395" t="s">
        <v>824</v>
      </c>
    </row>
    <row r="646" spans="1:7" ht="165.75" x14ac:dyDescent="0.2">
      <c r="A646" s="42"/>
      <c r="B646" s="15"/>
      <c r="C646" s="395" t="s">
        <v>2022</v>
      </c>
    </row>
    <row r="647" spans="1:7" ht="25.5" x14ac:dyDescent="0.2">
      <c r="A647" s="42"/>
      <c r="B647" s="15"/>
      <c r="C647" s="56" t="s">
        <v>827</v>
      </c>
    </row>
    <row r="648" spans="1:7" x14ac:dyDescent="0.2">
      <c r="A648" s="42"/>
      <c r="B648" s="15"/>
      <c r="C648" s="395" t="s">
        <v>823</v>
      </c>
      <c r="D648" s="14" t="s">
        <v>2</v>
      </c>
      <c r="E648" s="19">
        <v>36</v>
      </c>
      <c r="F648" s="542"/>
      <c r="G648" s="547">
        <f t="shared" ref="G648" si="95">ROUND(E648*F648,2)</f>
        <v>0</v>
      </c>
    </row>
    <row r="649" spans="1:7" x14ac:dyDescent="0.2">
      <c r="A649" s="42"/>
      <c r="B649" s="15"/>
      <c r="C649" s="395"/>
    </row>
    <row r="650" spans="1:7" x14ac:dyDescent="0.2">
      <c r="A650" s="42"/>
      <c r="B650" s="15"/>
      <c r="C650" s="395"/>
    </row>
    <row r="651" spans="1:7" ht="51" x14ac:dyDescent="0.2">
      <c r="A651" s="42">
        <f>MAX(A$565:A650)+1</f>
        <v>15</v>
      </c>
      <c r="B651" s="15"/>
      <c r="C651" s="395" t="s">
        <v>822</v>
      </c>
    </row>
    <row r="652" spans="1:7" ht="191.25" x14ac:dyDescent="0.2">
      <c r="A652" s="42"/>
      <c r="B652" s="15"/>
      <c r="C652" s="395" t="s">
        <v>2023</v>
      </c>
    </row>
    <row r="653" spans="1:7" ht="25.5" x14ac:dyDescent="0.2">
      <c r="A653" s="42"/>
      <c r="B653" s="15"/>
      <c r="C653" s="99" t="s">
        <v>827</v>
      </c>
    </row>
    <row r="654" spans="1:7" x14ac:dyDescent="0.2">
      <c r="A654" s="42"/>
      <c r="B654" s="15"/>
      <c r="C654" s="395" t="s">
        <v>823</v>
      </c>
      <c r="D654" s="14" t="s">
        <v>2</v>
      </c>
      <c r="E654" s="19">
        <v>130</v>
      </c>
      <c r="F654" s="542"/>
      <c r="G654" s="547">
        <f t="shared" ref="G654" si="96">ROUND(E654*F654,2)</f>
        <v>0</v>
      </c>
    </row>
    <row r="655" spans="1:7" x14ac:dyDescent="0.2">
      <c r="A655" s="42"/>
      <c r="B655" s="15"/>
      <c r="C655" s="395"/>
    </row>
    <row r="656" spans="1:7" x14ac:dyDescent="0.2">
      <c r="A656" s="410">
        <f>+A563</f>
        <v>8</v>
      </c>
      <c r="B656" s="411"/>
      <c r="C656" s="412" t="str">
        <f>+C563&amp;":"</f>
        <v>PREGRADNI ZIDOVI I OBLOGE:</v>
      </c>
      <c r="D656" s="849"/>
      <c r="E656" s="532" t="s">
        <v>14</v>
      </c>
      <c r="F656" s="532"/>
      <c r="G656" s="558">
        <f>SUM($G$566:G655)</f>
        <v>0</v>
      </c>
    </row>
    <row r="658" spans="1:11" ht="13.5" thickBot="1" x14ac:dyDescent="0.25"/>
    <row r="659" spans="1:11" s="28" customFormat="1" ht="13.5" thickBot="1" x14ac:dyDescent="0.25">
      <c r="A659" s="118">
        <v>9</v>
      </c>
      <c r="B659" s="116"/>
      <c r="C659" s="117" t="s">
        <v>7</v>
      </c>
      <c r="D659" s="846"/>
      <c r="E659" s="119"/>
      <c r="F659" s="119"/>
      <c r="G659" s="551">
        <f>+F659*E659</f>
        <v>0</v>
      </c>
      <c r="H659" s="41"/>
      <c r="I659" s="41"/>
      <c r="J659" s="41"/>
      <c r="K659" s="41"/>
    </row>
    <row r="660" spans="1:11" x14ac:dyDescent="0.2">
      <c r="A660" s="42"/>
      <c r="B660" s="15"/>
      <c r="C660" s="395"/>
    </row>
    <row r="661" spans="1:11" x14ac:dyDescent="0.2">
      <c r="A661" s="42"/>
      <c r="B661" s="15"/>
      <c r="C661" s="395"/>
    </row>
    <row r="662" spans="1:11" x14ac:dyDescent="0.2">
      <c r="A662" s="42">
        <f>MAX(A$661:A661)+1</f>
        <v>1</v>
      </c>
      <c r="B662" s="15"/>
      <c r="C662" s="395" t="s">
        <v>782</v>
      </c>
      <c r="H662" s="18"/>
      <c r="I662" s="17"/>
      <c r="J662" s="17"/>
      <c r="K662" s="17"/>
    </row>
    <row r="663" spans="1:11" ht="102" x14ac:dyDescent="0.2">
      <c r="A663" s="42"/>
      <c r="B663" s="15"/>
      <c r="C663" s="395" t="s">
        <v>1490</v>
      </c>
      <c r="H663" s="18"/>
      <c r="I663" s="17"/>
      <c r="J663" s="17"/>
      <c r="K663" s="17"/>
    </row>
    <row r="664" spans="1:11" ht="25.5" x14ac:dyDescent="0.2">
      <c r="A664" s="42"/>
      <c r="B664" s="15"/>
      <c r="C664" s="395" t="s">
        <v>1489</v>
      </c>
      <c r="H664" s="18"/>
      <c r="I664" s="17"/>
      <c r="J664" s="17"/>
      <c r="K664" s="17"/>
    </row>
    <row r="665" spans="1:11" ht="38.25" x14ac:dyDescent="0.2">
      <c r="A665" s="42"/>
      <c r="B665" s="15"/>
      <c r="C665" s="396" t="s">
        <v>1488</v>
      </c>
      <c r="H665" s="18"/>
      <c r="I665" s="17"/>
      <c r="J665" s="17"/>
      <c r="K665" s="17"/>
    </row>
    <row r="666" spans="1:11" ht="82.5" customHeight="1" x14ac:dyDescent="0.2">
      <c r="A666" s="42"/>
      <c r="B666" s="15"/>
      <c r="C666" s="395" t="s">
        <v>1487</v>
      </c>
      <c r="H666" s="18"/>
      <c r="I666" s="17"/>
      <c r="J666" s="17"/>
      <c r="K666" s="17"/>
    </row>
    <row r="667" spans="1:11" x14ac:dyDescent="0.2">
      <c r="A667" s="42"/>
      <c r="B667" s="15"/>
      <c r="C667" s="395" t="s">
        <v>61</v>
      </c>
      <c r="H667" s="18"/>
      <c r="I667" s="17"/>
      <c r="J667" s="17"/>
      <c r="K667" s="17"/>
    </row>
    <row r="668" spans="1:11" x14ac:dyDescent="0.2">
      <c r="A668" s="42"/>
      <c r="B668" s="15"/>
      <c r="C668" s="395"/>
      <c r="H668" s="18"/>
      <c r="I668" s="17"/>
      <c r="J668" s="17"/>
      <c r="K668" s="17"/>
    </row>
    <row r="669" spans="1:11" x14ac:dyDescent="0.2">
      <c r="A669" s="42"/>
      <c r="B669" s="14" t="s">
        <v>4</v>
      </c>
      <c r="C669" s="56" t="s">
        <v>783</v>
      </c>
      <c r="D669" s="14" t="s">
        <v>2</v>
      </c>
      <c r="E669" s="19">
        <v>100</v>
      </c>
      <c r="F669" s="542"/>
      <c r="G669" s="547">
        <f t="shared" ref="G669:G670" si="97">ROUND(E669*F669,2)</f>
        <v>0</v>
      </c>
      <c r="H669" s="18"/>
      <c r="I669" s="17"/>
      <c r="J669" s="17"/>
      <c r="K669" s="17"/>
    </row>
    <row r="670" spans="1:11" x14ac:dyDescent="0.2">
      <c r="A670" s="42"/>
      <c r="B670" s="14" t="s">
        <v>4</v>
      </c>
      <c r="C670" s="56" t="s">
        <v>784</v>
      </c>
      <c r="D670" s="14" t="s">
        <v>2</v>
      </c>
      <c r="E670" s="19">
        <v>415</v>
      </c>
      <c r="F670" s="542"/>
      <c r="G670" s="547">
        <f t="shared" si="97"/>
        <v>0</v>
      </c>
      <c r="H670" s="18"/>
      <c r="I670" s="17"/>
      <c r="J670" s="17"/>
      <c r="K670" s="17"/>
    </row>
    <row r="671" spans="1:11" x14ac:dyDescent="0.2">
      <c r="A671" s="42"/>
      <c r="B671" s="15"/>
      <c r="C671" s="395"/>
      <c r="H671" s="18"/>
      <c r="I671" s="17"/>
      <c r="J671" s="17"/>
      <c r="K671" s="17"/>
    </row>
    <row r="672" spans="1:11" x14ac:dyDescent="0.2">
      <c r="A672" s="42"/>
      <c r="B672" s="15"/>
      <c r="C672" s="395"/>
      <c r="H672" s="18"/>
      <c r="I672" s="17"/>
      <c r="J672" s="17"/>
      <c r="K672" s="17"/>
    </row>
    <row r="673" spans="1:11" ht="25.5" x14ac:dyDescent="0.2">
      <c r="A673" s="42">
        <f>MAX(A$661:A672)+1</f>
        <v>2</v>
      </c>
      <c r="B673" s="15"/>
      <c r="C673" s="395" t="s">
        <v>93</v>
      </c>
      <c r="H673" s="18"/>
      <c r="I673" s="17"/>
      <c r="J673" s="17"/>
      <c r="K673" s="17"/>
    </row>
    <row r="674" spans="1:11" x14ac:dyDescent="0.2">
      <c r="A674" s="42"/>
      <c r="B674" s="15"/>
      <c r="C674" s="395" t="s">
        <v>94</v>
      </c>
      <c r="D674" s="14" t="s">
        <v>49</v>
      </c>
      <c r="E674" s="19">
        <v>40</v>
      </c>
      <c r="F674" s="542"/>
      <c r="G674" s="547">
        <f t="shared" ref="G674" si="98">ROUND(E674*F674,2)</f>
        <v>0</v>
      </c>
      <c r="H674" s="18"/>
      <c r="I674" s="17"/>
      <c r="J674" s="17"/>
      <c r="K674" s="17"/>
    </row>
    <row r="675" spans="1:11" x14ac:dyDescent="0.2">
      <c r="A675" s="42"/>
      <c r="B675" s="15"/>
      <c r="C675" s="395"/>
      <c r="H675" s="18"/>
      <c r="I675" s="17"/>
      <c r="J675" s="17"/>
      <c r="K675" s="17"/>
    </row>
    <row r="676" spans="1:11" x14ac:dyDescent="0.2">
      <c r="A676" s="42"/>
      <c r="B676" s="15"/>
      <c r="C676" s="395"/>
      <c r="H676" s="18"/>
      <c r="I676" s="17"/>
      <c r="J676" s="17"/>
      <c r="K676" s="17"/>
    </row>
    <row r="677" spans="1:11" ht="25.5" x14ac:dyDescent="0.2">
      <c r="A677" s="42">
        <f>MAX(A$661:A676)+1</f>
        <v>3</v>
      </c>
      <c r="B677" s="15"/>
      <c r="C677" s="395" t="s">
        <v>62</v>
      </c>
      <c r="H677" s="18"/>
      <c r="I677" s="17"/>
      <c r="J677" s="17"/>
      <c r="K677" s="17"/>
    </row>
    <row r="678" spans="1:11" ht="25.5" x14ac:dyDescent="0.2">
      <c r="A678" s="42"/>
      <c r="B678" s="15"/>
      <c r="C678" s="395" t="s">
        <v>785</v>
      </c>
      <c r="H678" s="18"/>
      <c r="I678" s="17"/>
      <c r="J678" s="17"/>
      <c r="K678" s="17"/>
    </row>
    <row r="679" spans="1:11" x14ac:dyDescent="0.2">
      <c r="A679" s="42"/>
      <c r="B679" s="15"/>
      <c r="C679" s="395" t="s">
        <v>63</v>
      </c>
      <c r="D679" s="14" t="s">
        <v>49</v>
      </c>
      <c r="E679" s="19">
        <v>273</v>
      </c>
      <c r="F679" s="542"/>
      <c r="G679" s="547">
        <f t="shared" ref="G679" si="99">ROUND(E679*F679,2)</f>
        <v>0</v>
      </c>
      <c r="H679" s="18"/>
      <c r="I679" s="17"/>
      <c r="J679" s="17"/>
      <c r="K679" s="17"/>
    </row>
    <row r="680" spans="1:11" x14ac:dyDescent="0.2">
      <c r="A680" s="42"/>
      <c r="B680" s="15"/>
      <c r="C680" s="395"/>
    </row>
    <row r="681" spans="1:11" x14ac:dyDescent="0.2">
      <c r="A681" s="410">
        <f>+A659</f>
        <v>9</v>
      </c>
      <c r="B681" s="411"/>
      <c r="C681" s="412" t="str">
        <f>+C659&amp;":"</f>
        <v>KERAMIČARSKI RADOVI:</v>
      </c>
      <c r="D681" s="849"/>
      <c r="E681" s="532" t="s">
        <v>14</v>
      </c>
      <c r="F681" s="532"/>
      <c r="G681" s="558">
        <f>SUM($G$662:G680)</f>
        <v>0</v>
      </c>
    </row>
    <row r="683" spans="1:11" ht="13.5" thickBot="1" x14ac:dyDescent="0.25"/>
    <row r="684" spans="1:11" s="28" customFormat="1" ht="13.5" thickBot="1" x14ac:dyDescent="0.25">
      <c r="A684" s="118">
        <v>10</v>
      </c>
      <c r="B684" s="116"/>
      <c r="C684" s="117" t="s">
        <v>66</v>
      </c>
      <c r="D684" s="846"/>
      <c r="E684" s="119"/>
      <c r="F684" s="119"/>
      <c r="G684" s="551">
        <f>+F684*E684</f>
        <v>0</v>
      </c>
      <c r="H684" s="41"/>
      <c r="I684" s="41"/>
      <c r="J684" s="41"/>
      <c r="K684" s="41"/>
    </row>
    <row r="685" spans="1:11" x14ac:dyDescent="0.2">
      <c r="A685" s="42"/>
      <c r="B685" s="15"/>
      <c r="C685" s="395"/>
      <c r="G685" s="547">
        <f>+F685*E685</f>
        <v>0</v>
      </c>
    </row>
    <row r="686" spans="1:11" x14ac:dyDescent="0.2">
      <c r="A686" s="42"/>
      <c r="B686" s="15"/>
      <c r="C686" s="395"/>
    </row>
    <row r="687" spans="1:11" x14ac:dyDescent="0.2">
      <c r="A687" s="42">
        <f>MAX(A$686:A686)+1</f>
        <v>1</v>
      </c>
      <c r="B687" s="15"/>
      <c r="C687" s="395" t="s">
        <v>831</v>
      </c>
      <c r="H687" s="18"/>
      <c r="I687" s="17"/>
      <c r="J687" s="17"/>
      <c r="K687" s="17"/>
    </row>
    <row r="688" spans="1:11" ht="63.75" x14ac:dyDescent="0.2">
      <c r="A688" s="42"/>
      <c r="B688" s="15"/>
      <c r="C688" s="395" t="s">
        <v>832</v>
      </c>
      <c r="H688" s="18"/>
      <c r="I688" s="17"/>
      <c r="J688" s="17"/>
      <c r="K688" s="17"/>
    </row>
    <row r="689" spans="1:11" ht="102" x14ac:dyDescent="0.2">
      <c r="A689" s="42"/>
      <c r="B689" s="15"/>
      <c r="C689" s="396" t="s">
        <v>834</v>
      </c>
      <c r="H689" s="18"/>
      <c r="I689" s="17"/>
      <c r="J689" s="17"/>
      <c r="K689" s="17"/>
    </row>
    <row r="690" spans="1:11" x14ac:dyDescent="0.2">
      <c r="A690" s="42"/>
      <c r="B690" s="15"/>
      <c r="C690" s="395" t="s">
        <v>833</v>
      </c>
      <c r="H690" s="18"/>
      <c r="I690" s="17"/>
      <c r="J690" s="17"/>
      <c r="K690" s="17"/>
    </row>
    <row r="691" spans="1:11" x14ac:dyDescent="0.2">
      <c r="A691" s="42"/>
      <c r="B691" s="15"/>
      <c r="C691" s="395" t="s">
        <v>64</v>
      </c>
      <c r="D691" s="14" t="s">
        <v>2</v>
      </c>
      <c r="E691" s="19">
        <v>382</v>
      </c>
      <c r="F691" s="542"/>
      <c r="G691" s="547">
        <f t="shared" ref="G691" si="100">ROUND(E691*F691,2)</f>
        <v>0</v>
      </c>
      <c r="H691" s="18"/>
      <c r="I691" s="17"/>
      <c r="J691" s="17"/>
      <c r="K691" s="17"/>
    </row>
    <row r="692" spans="1:11" x14ac:dyDescent="0.2">
      <c r="A692" s="42"/>
      <c r="B692" s="15"/>
      <c r="C692" s="16"/>
    </row>
    <row r="693" spans="1:11" x14ac:dyDescent="0.2">
      <c r="A693" s="42"/>
      <c r="B693" s="15"/>
      <c r="C693" s="395"/>
    </row>
    <row r="694" spans="1:11" ht="51" x14ac:dyDescent="0.2">
      <c r="A694" s="42">
        <f>MAX(A$686:A693)+1</f>
        <v>2</v>
      </c>
      <c r="B694" s="15"/>
      <c r="C694" s="395" t="s">
        <v>209</v>
      </c>
      <c r="H694" s="18"/>
      <c r="I694" s="17"/>
      <c r="J694" s="17"/>
      <c r="K694" s="17"/>
    </row>
    <row r="695" spans="1:11" ht="25.5" x14ac:dyDescent="0.2">
      <c r="A695" s="42"/>
      <c r="B695" s="15"/>
      <c r="C695" s="395" t="s">
        <v>786</v>
      </c>
      <c r="H695" s="18"/>
      <c r="I695" s="17"/>
      <c r="J695" s="17"/>
      <c r="K695" s="17"/>
    </row>
    <row r="696" spans="1:11" x14ac:dyDescent="0.2">
      <c r="A696" s="42"/>
      <c r="B696" s="15"/>
      <c r="C696" s="395" t="s">
        <v>64</v>
      </c>
      <c r="D696" s="14" t="s">
        <v>2</v>
      </c>
      <c r="E696" s="19">
        <v>20</v>
      </c>
      <c r="F696" s="542"/>
      <c r="G696" s="547">
        <f t="shared" ref="G696" si="101">ROUND(E696*F696,2)</f>
        <v>0</v>
      </c>
      <c r="H696" s="18"/>
      <c r="I696" s="17"/>
      <c r="J696" s="17"/>
      <c r="K696" s="17"/>
    </row>
    <row r="697" spans="1:11" x14ac:dyDescent="0.2">
      <c r="A697" s="42"/>
      <c r="B697" s="15"/>
      <c r="C697" s="60"/>
    </row>
    <row r="698" spans="1:11" x14ac:dyDescent="0.2">
      <c r="A698" s="42"/>
      <c r="B698" s="15"/>
      <c r="C698" s="395"/>
    </row>
    <row r="699" spans="1:11" ht="25.5" x14ac:dyDescent="0.2">
      <c r="A699" s="42">
        <f>MAX(A$686:A698)+1</f>
        <v>3</v>
      </c>
      <c r="B699" s="15"/>
      <c r="C699" s="395" t="s">
        <v>208</v>
      </c>
      <c r="H699" s="18"/>
      <c r="I699" s="17"/>
      <c r="J699" s="17"/>
      <c r="K699" s="17"/>
    </row>
    <row r="700" spans="1:11" ht="178.5" x14ac:dyDescent="0.2">
      <c r="A700" s="42"/>
      <c r="B700" s="15"/>
      <c r="C700" s="100" t="s">
        <v>835</v>
      </c>
      <c r="H700" s="18"/>
      <c r="I700" s="17"/>
      <c r="J700" s="17"/>
      <c r="K700" s="17"/>
    </row>
    <row r="701" spans="1:11" x14ac:dyDescent="0.2">
      <c r="A701" s="42"/>
      <c r="B701" s="15"/>
      <c r="C701" s="100" t="s">
        <v>836</v>
      </c>
      <c r="H701" s="18"/>
      <c r="I701" s="17"/>
      <c r="J701" s="17"/>
      <c r="K701" s="17"/>
    </row>
    <row r="702" spans="1:11" x14ac:dyDescent="0.2">
      <c r="A702" s="42"/>
      <c r="B702" s="15"/>
      <c r="C702" s="395" t="s">
        <v>64</v>
      </c>
      <c r="D702" s="14" t="s">
        <v>2</v>
      </c>
      <c r="E702" s="19">
        <v>32</v>
      </c>
      <c r="F702" s="542"/>
      <c r="G702" s="547">
        <f t="shared" ref="G702" si="102">ROUND(E702*F702,2)</f>
        <v>0</v>
      </c>
      <c r="H702" s="18"/>
      <c r="I702" s="17"/>
      <c r="J702" s="17"/>
      <c r="K702" s="17"/>
    </row>
    <row r="703" spans="1:11" x14ac:dyDescent="0.2">
      <c r="A703" s="85"/>
      <c r="B703" s="27"/>
      <c r="C703" s="101"/>
      <c r="H703" s="28"/>
      <c r="I703" s="17"/>
      <c r="J703" s="17"/>
      <c r="K703" s="17"/>
    </row>
    <row r="704" spans="1:11" x14ac:dyDescent="0.2">
      <c r="A704" s="85"/>
      <c r="B704" s="27"/>
      <c r="C704" s="101"/>
      <c r="H704" s="28"/>
      <c r="I704" s="17"/>
      <c r="J704" s="17"/>
      <c r="K704" s="17"/>
    </row>
    <row r="705" spans="1:11" ht="38.25" x14ac:dyDescent="0.2">
      <c r="A705" s="42">
        <f>MAX(A$686:A704)+1</f>
        <v>4</v>
      </c>
      <c r="C705" s="395" t="s">
        <v>207</v>
      </c>
      <c r="H705" s="17"/>
      <c r="I705" s="17"/>
      <c r="J705" s="17"/>
      <c r="K705" s="17"/>
    </row>
    <row r="706" spans="1:11" ht="25.5" x14ac:dyDescent="0.2">
      <c r="A706" s="42"/>
      <c r="B706" s="15"/>
      <c r="C706" s="395" t="s">
        <v>837</v>
      </c>
      <c r="H706" s="17"/>
      <c r="I706" s="17"/>
      <c r="J706" s="17"/>
      <c r="K706" s="17"/>
    </row>
    <row r="707" spans="1:11" ht="25.5" x14ac:dyDescent="0.2">
      <c r="A707" s="42"/>
      <c r="B707" s="15"/>
      <c r="C707" s="100" t="s">
        <v>838</v>
      </c>
      <c r="H707" s="18"/>
      <c r="I707" s="17"/>
      <c r="J707" s="17"/>
      <c r="K707" s="17"/>
    </row>
    <row r="708" spans="1:11" x14ac:dyDescent="0.2">
      <c r="A708" s="42"/>
      <c r="C708" s="395" t="s">
        <v>65</v>
      </c>
      <c r="D708" s="14" t="s">
        <v>49</v>
      </c>
      <c r="E708" s="19">
        <v>175</v>
      </c>
      <c r="F708" s="542"/>
      <c r="G708" s="547">
        <f t="shared" ref="G708" si="103">ROUND(E708*F708,2)</f>
        <v>0</v>
      </c>
      <c r="H708" s="17"/>
      <c r="I708" s="17"/>
      <c r="J708" s="17"/>
      <c r="K708" s="17"/>
    </row>
    <row r="709" spans="1:11" x14ac:dyDescent="0.2">
      <c r="A709" s="42"/>
      <c r="B709" s="15"/>
      <c r="C709" s="395"/>
    </row>
    <row r="710" spans="1:11" x14ac:dyDescent="0.2">
      <c r="A710" s="410">
        <f>+A684</f>
        <v>10</v>
      </c>
      <c r="B710" s="411"/>
      <c r="C710" s="412" t="str">
        <f>+C684&amp;":"</f>
        <v>PARKETARSKI RADOVI:</v>
      </c>
      <c r="D710" s="849"/>
      <c r="E710" s="532" t="s">
        <v>14</v>
      </c>
      <c r="F710" s="532"/>
      <c r="G710" s="558">
        <f>SUM($G$687:G709)</f>
        <v>0</v>
      </c>
    </row>
    <row r="712" spans="1:11" ht="13.5" thickBot="1" x14ac:dyDescent="0.25"/>
    <row r="713" spans="1:11" s="28" customFormat="1" ht="13.5" thickBot="1" x14ac:dyDescent="0.25">
      <c r="A713" s="118">
        <v>11</v>
      </c>
      <c r="B713" s="116"/>
      <c r="C713" s="117" t="s">
        <v>67</v>
      </c>
      <c r="D713" s="846"/>
      <c r="E713" s="119"/>
      <c r="F713" s="119"/>
      <c r="G713" s="551">
        <f t="shared" ref="G713:G714" si="104">+F713*E713</f>
        <v>0</v>
      </c>
      <c r="H713" s="41"/>
      <c r="I713" s="41"/>
      <c r="J713" s="41"/>
      <c r="K713" s="41"/>
    </row>
    <row r="714" spans="1:11" x14ac:dyDescent="0.2">
      <c r="A714" s="42"/>
      <c r="B714" s="15"/>
      <c r="C714" s="395"/>
      <c r="G714" s="547">
        <f t="shared" si="104"/>
        <v>0</v>
      </c>
    </row>
    <row r="715" spans="1:11" x14ac:dyDescent="0.2">
      <c r="A715" s="42"/>
      <c r="B715" s="15"/>
      <c r="C715" s="395"/>
    </row>
    <row r="716" spans="1:11" ht="25.5" x14ac:dyDescent="0.2">
      <c r="A716" s="42">
        <f>MAX($A$715:A715)+1</f>
        <v>1</v>
      </c>
      <c r="B716" s="15"/>
      <c r="C716" s="395" t="s">
        <v>1417</v>
      </c>
    </row>
    <row r="717" spans="1:11" ht="51" x14ac:dyDescent="0.2">
      <c r="A717" s="42"/>
      <c r="B717" s="15"/>
      <c r="C717" s="395" t="s">
        <v>845</v>
      </c>
    </row>
    <row r="718" spans="1:11" x14ac:dyDescent="0.2">
      <c r="A718" s="42"/>
      <c r="B718" s="15"/>
      <c r="C718" s="395" t="s">
        <v>210</v>
      </c>
      <c r="D718" s="14" t="s">
        <v>2</v>
      </c>
      <c r="E718" s="19">
        <f>(18.5+5.5+30.8+19.5+30.3+5.5+9.2+32.9+30.8)*0.2</f>
        <v>36.6</v>
      </c>
      <c r="F718" s="542"/>
      <c r="G718" s="547">
        <f t="shared" ref="G718" si="105">ROUND(E718*F718,2)</f>
        <v>0</v>
      </c>
    </row>
    <row r="719" spans="1:11" x14ac:dyDescent="0.2">
      <c r="A719" s="42"/>
      <c r="B719" s="15"/>
      <c r="C719" s="395"/>
    </row>
    <row r="720" spans="1:11" x14ac:dyDescent="0.2">
      <c r="A720" s="42"/>
      <c r="B720" s="15"/>
      <c r="C720" s="395"/>
    </row>
    <row r="721" spans="1:13" ht="25.5" x14ac:dyDescent="0.2">
      <c r="A721" s="42">
        <f>MAX($A$715:A720)+1</f>
        <v>2</v>
      </c>
      <c r="B721" s="15"/>
      <c r="C721" s="395" t="s">
        <v>839</v>
      </c>
      <c r="L721" s="102"/>
      <c r="M721" s="102"/>
    </row>
    <row r="722" spans="1:13" ht="38.25" x14ac:dyDescent="0.2">
      <c r="A722" s="42"/>
      <c r="B722" s="15"/>
      <c r="C722" s="395" t="s">
        <v>840</v>
      </c>
      <c r="L722" s="102"/>
      <c r="M722" s="102"/>
    </row>
    <row r="723" spans="1:13" x14ac:dyDescent="0.2">
      <c r="A723" s="42"/>
      <c r="B723" s="15"/>
      <c r="C723" s="395" t="s">
        <v>75</v>
      </c>
      <c r="L723" s="102"/>
      <c r="M723" s="102"/>
    </row>
    <row r="724" spans="1:13" x14ac:dyDescent="0.2">
      <c r="A724" s="42"/>
      <c r="B724" s="15"/>
      <c r="C724" s="395" t="s">
        <v>176</v>
      </c>
      <c r="D724" s="14" t="s">
        <v>2</v>
      </c>
      <c r="E724" s="19">
        <v>85.5</v>
      </c>
      <c r="F724" s="542"/>
      <c r="G724" s="547">
        <f t="shared" ref="G724" si="106">ROUND(E724*F724,2)</f>
        <v>0</v>
      </c>
      <c r="L724" s="102"/>
      <c r="M724" s="102"/>
    </row>
    <row r="725" spans="1:13" x14ac:dyDescent="0.2">
      <c r="A725" s="42"/>
      <c r="B725" s="15"/>
      <c r="C725" s="395"/>
      <c r="L725" s="102"/>
      <c r="M725" s="102"/>
    </row>
    <row r="726" spans="1:13" x14ac:dyDescent="0.2">
      <c r="A726" s="42"/>
      <c r="B726" s="15"/>
      <c r="C726" s="395"/>
      <c r="L726" s="102"/>
      <c r="M726" s="102"/>
    </row>
    <row r="727" spans="1:13" ht="25.5" x14ac:dyDescent="0.2">
      <c r="A727" s="42"/>
      <c r="B727" s="15"/>
      <c r="C727" s="395" t="s">
        <v>841</v>
      </c>
      <c r="L727" s="102"/>
      <c r="M727" s="102"/>
    </row>
    <row r="728" spans="1:13" x14ac:dyDescent="0.2">
      <c r="A728" s="42"/>
      <c r="B728" s="15"/>
      <c r="C728" s="395" t="s">
        <v>75</v>
      </c>
      <c r="L728" s="102"/>
      <c r="M728" s="102"/>
    </row>
    <row r="729" spans="1:13" x14ac:dyDescent="0.2">
      <c r="A729" s="42"/>
      <c r="B729" s="15"/>
      <c r="C729" s="395" t="s">
        <v>842</v>
      </c>
      <c r="D729" s="14" t="s">
        <v>49</v>
      </c>
      <c r="E729" s="19">
        <v>4</v>
      </c>
      <c r="F729" s="542"/>
      <c r="G729" s="547">
        <f t="shared" ref="G729" si="107">ROUND(E729*F729,2)</f>
        <v>0</v>
      </c>
      <c r="L729" s="102"/>
      <c r="M729" s="102"/>
    </row>
    <row r="730" spans="1:13" x14ac:dyDescent="0.2">
      <c r="A730" s="42"/>
      <c r="B730" s="15"/>
      <c r="C730" s="395"/>
    </row>
    <row r="731" spans="1:13" x14ac:dyDescent="0.2">
      <c r="A731" s="42"/>
      <c r="B731" s="15"/>
      <c r="C731" s="395"/>
    </row>
    <row r="732" spans="1:13" ht="38.25" x14ac:dyDescent="0.2">
      <c r="A732" s="42">
        <f>MAX($A$715:A731)+1</f>
        <v>3</v>
      </c>
      <c r="B732" s="15"/>
      <c r="C732" s="395" t="s">
        <v>2024</v>
      </c>
    </row>
    <row r="733" spans="1:13" ht="51" x14ac:dyDescent="0.2">
      <c r="A733" s="42"/>
      <c r="B733" s="15"/>
      <c r="C733" s="395" t="s">
        <v>846</v>
      </c>
    </row>
    <row r="734" spans="1:13" x14ac:dyDescent="0.2">
      <c r="A734" s="42"/>
      <c r="B734" s="15"/>
      <c r="C734" s="395" t="s">
        <v>210</v>
      </c>
      <c r="D734" s="14" t="s">
        <v>2</v>
      </c>
      <c r="E734" s="19">
        <f>16.5*0.2</f>
        <v>3.3000000000000003</v>
      </c>
      <c r="F734" s="542"/>
      <c r="G734" s="547">
        <f t="shared" ref="G734" si="108">ROUND(E734*F734,2)</f>
        <v>0</v>
      </c>
    </row>
    <row r="735" spans="1:13" x14ac:dyDescent="0.2">
      <c r="A735" s="42"/>
      <c r="B735" s="15"/>
      <c r="C735" s="395"/>
      <c r="L735" s="102"/>
      <c r="M735" s="102"/>
    </row>
    <row r="736" spans="1:13" x14ac:dyDescent="0.2">
      <c r="A736" s="42"/>
      <c r="B736" s="15"/>
      <c r="C736" s="395"/>
      <c r="L736" s="102"/>
      <c r="M736" s="102"/>
    </row>
    <row r="737" spans="1:13" ht="25.5" x14ac:dyDescent="0.2">
      <c r="A737" s="42">
        <f>MAX($A$715:A736)+1</f>
        <v>4</v>
      </c>
      <c r="B737" s="15"/>
      <c r="C737" s="395" t="s">
        <v>1418</v>
      </c>
      <c r="L737" s="102"/>
      <c r="M737" s="102"/>
    </row>
    <row r="738" spans="1:13" ht="25.5" x14ac:dyDescent="0.2">
      <c r="A738" s="42"/>
      <c r="B738" s="15"/>
      <c r="C738" s="395" t="s">
        <v>847</v>
      </c>
      <c r="L738" s="102"/>
      <c r="M738" s="102"/>
    </row>
    <row r="739" spans="1:13" x14ac:dyDescent="0.2">
      <c r="A739" s="42"/>
      <c r="B739" s="15"/>
      <c r="C739" s="395" t="s">
        <v>75</v>
      </c>
      <c r="L739" s="102"/>
      <c r="M739" s="102"/>
    </row>
    <row r="740" spans="1:13" x14ac:dyDescent="0.2">
      <c r="A740" s="42"/>
      <c r="B740" s="15"/>
      <c r="C740" s="395" t="s">
        <v>843</v>
      </c>
      <c r="D740" s="14" t="s">
        <v>2</v>
      </c>
      <c r="E740" s="19">
        <v>6</v>
      </c>
      <c r="F740" s="542"/>
      <c r="G740" s="547">
        <f t="shared" ref="G740" si="109">ROUND(E740*F740,2)</f>
        <v>0</v>
      </c>
      <c r="L740" s="102"/>
      <c r="M740" s="102"/>
    </row>
    <row r="741" spans="1:13" x14ac:dyDescent="0.2">
      <c r="A741" s="42"/>
      <c r="B741" s="15"/>
      <c r="C741" s="395"/>
      <c r="L741" s="102"/>
      <c r="M741" s="102"/>
    </row>
    <row r="742" spans="1:13" x14ac:dyDescent="0.2">
      <c r="A742" s="42"/>
      <c r="B742" s="15"/>
      <c r="C742" s="395"/>
      <c r="L742" s="102"/>
      <c r="M742" s="102"/>
    </row>
    <row r="743" spans="1:13" ht="25.5" x14ac:dyDescent="0.2">
      <c r="A743" s="42">
        <f>MAX($A$715:A742)+1</f>
        <v>5</v>
      </c>
      <c r="B743" s="15"/>
      <c r="C743" s="395" t="s">
        <v>1419</v>
      </c>
      <c r="L743" s="102"/>
      <c r="M743" s="102"/>
    </row>
    <row r="744" spans="1:13" ht="38.25" x14ac:dyDescent="0.2">
      <c r="A744" s="42"/>
      <c r="B744" s="15"/>
      <c r="C744" s="395" t="s">
        <v>848</v>
      </c>
      <c r="L744" s="102"/>
      <c r="M744" s="102"/>
    </row>
    <row r="745" spans="1:13" x14ac:dyDescent="0.2">
      <c r="A745" s="42"/>
      <c r="B745" s="15"/>
      <c r="C745" s="395" t="s">
        <v>75</v>
      </c>
      <c r="L745" s="102"/>
      <c r="M745" s="102"/>
    </row>
    <row r="746" spans="1:13" x14ac:dyDescent="0.2">
      <c r="A746" s="42"/>
      <c r="B746" s="15"/>
      <c r="C746" s="395" t="s">
        <v>844</v>
      </c>
      <c r="D746" s="14" t="s">
        <v>2</v>
      </c>
      <c r="E746" s="19">
        <v>5</v>
      </c>
      <c r="F746" s="542"/>
      <c r="G746" s="547">
        <f t="shared" ref="G746" si="110">ROUND(E746*F746,2)</f>
        <v>0</v>
      </c>
      <c r="L746" s="102"/>
      <c r="M746" s="102"/>
    </row>
    <row r="747" spans="1:13" ht="13.5" thickBot="1" x14ac:dyDescent="0.25">
      <c r="A747" s="42"/>
      <c r="B747" s="15"/>
      <c r="C747" s="395"/>
    </row>
    <row r="748" spans="1:13" ht="13.5" thickBot="1" x14ac:dyDescent="0.25">
      <c r="A748" s="401">
        <f>+A713</f>
        <v>11</v>
      </c>
      <c r="B748" s="116"/>
      <c r="C748" s="117" t="str">
        <f>+C713&amp;":"</f>
        <v>KAMENARSKI RADOVI:</v>
      </c>
      <c r="D748" s="543"/>
      <c r="E748" s="120" t="s">
        <v>14</v>
      </c>
      <c r="F748" s="120"/>
      <c r="G748" s="546">
        <f>SUM($G$716:G747)</f>
        <v>0</v>
      </c>
    </row>
    <row r="749" spans="1:13" x14ac:dyDescent="0.2">
      <c r="A749" s="35"/>
      <c r="B749" s="15"/>
      <c r="C749" s="16"/>
    </row>
    <row r="750" spans="1:13" ht="13.5" thickBot="1" x14ac:dyDescent="0.25"/>
    <row r="751" spans="1:13" s="28" customFormat="1" ht="13.5" thickBot="1" x14ac:dyDescent="0.25">
      <c r="A751" s="118">
        <v>12</v>
      </c>
      <c r="B751" s="116"/>
      <c r="C751" s="117" t="s">
        <v>76</v>
      </c>
      <c r="D751" s="846"/>
      <c r="E751" s="119"/>
      <c r="F751" s="119"/>
      <c r="G751" s="551">
        <f>+F751*E751</f>
        <v>0</v>
      </c>
      <c r="H751" s="41"/>
      <c r="I751" s="41"/>
      <c r="J751" s="41"/>
      <c r="K751" s="41"/>
    </row>
    <row r="752" spans="1:13" x14ac:dyDescent="0.2">
      <c r="A752" s="42"/>
      <c r="B752" s="15"/>
      <c r="C752" s="395"/>
    </row>
    <row r="753" spans="1:112" x14ac:dyDescent="0.2">
      <c r="A753" s="42"/>
      <c r="B753" s="15"/>
      <c r="C753" s="395"/>
    </row>
    <row r="754" spans="1:112" s="14" customFormat="1" ht="25.5" x14ac:dyDescent="0.2">
      <c r="A754" s="42">
        <f>+MAX($A$753:A753)+1</f>
        <v>1</v>
      </c>
      <c r="B754" s="27"/>
      <c r="C754" s="395" t="s">
        <v>68</v>
      </c>
      <c r="E754" s="68"/>
      <c r="F754" s="19"/>
      <c r="G754" s="552"/>
      <c r="H754" s="19"/>
      <c r="I754" s="403"/>
      <c r="J754" s="17"/>
      <c r="K754" s="104"/>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c r="CA754" s="17"/>
      <c r="CB754" s="17"/>
      <c r="CC754" s="17"/>
      <c r="CD754" s="17"/>
      <c r="CE754" s="17"/>
      <c r="CF754" s="17"/>
      <c r="CG754" s="17"/>
      <c r="CH754" s="17"/>
      <c r="CI754" s="17"/>
      <c r="CJ754" s="17"/>
      <c r="CK754" s="17"/>
      <c r="CL754" s="17"/>
      <c r="CM754" s="17"/>
      <c r="CN754" s="17"/>
      <c r="CO754" s="17"/>
      <c r="CP754" s="17"/>
      <c r="CQ754" s="17"/>
      <c r="CR754" s="17"/>
      <c r="CS754" s="17"/>
      <c r="CT754" s="17"/>
      <c r="CU754" s="17"/>
      <c r="CV754" s="17"/>
      <c r="CW754" s="17"/>
      <c r="CX754" s="17"/>
      <c r="CY754" s="17"/>
      <c r="CZ754" s="17"/>
      <c r="DA754" s="17"/>
      <c r="DB754" s="17"/>
      <c r="DC754" s="17"/>
      <c r="DD754" s="17"/>
      <c r="DE754" s="17"/>
      <c r="DF754" s="17"/>
      <c r="DG754" s="17"/>
      <c r="DH754" s="17"/>
    </row>
    <row r="755" spans="1:112" ht="17.25" customHeight="1" x14ac:dyDescent="0.2">
      <c r="A755" s="42"/>
      <c r="B755" s="15"/>
      <c r="C755" s="395" t="s">
        <v>69</v>
      </c>
      <c r="H755" s="17"/>
      <c r="I755" s="17"/>
      <c r="J755" s="17"/>
      <c r="K755" s="17"/>
    </row>
    <row r="756" spans="1:112" ht="25.5" x14ac:dyDescent="0.2">
      <c r="A756" s="42"/>
      <c r="B756" s="15"/>
      <c r="C756" s="395" t="s">
        <v>70</v>
      </c>
      <c r="H756" s="17"/>
      <c r="I756" s="17"/>
      <c r="J756" s="17"/>
      <c r="K756" s="17"/>
    </row>
    <row r="757" spans="1:112" x14ac:dyDescent="0.2">
      <c r="A757" s="42"/>
      <c r="B757" s="15"/>
      <c r="C757" s="395" t="s">
        <v>71</v>
      </c>
      <c r="D757" s="14" t="s">
        <v>2</v>
      </c>
      <c r="E757" s="68">
        <v>1190</v>
      </c>
      <c r="F757" s="542"/>
      <c r="G757" s="547">
        <f t="shared" ref="G757" si="111">ROUND(E757*F757,2)</f>
        <v>0</v>
      </c>
      <c r="H757" s="17"/>
      <c r="I757" s="17"/>
      <c r="J757" s="17"/>
      <c r="K757" s="17"/>
    </row>
    <row r="758" spans="1:112" x14ac:dyDescent="0.2">
      <c r="A758" s="42"/>
      <c r="B758" s="15"/>
      <c r="C758" s="395"/>
      <c r="H758" s="17"/>
      <c r="I758" s="17"/>
      <c r="J758" s="17"/>
      <c r="K758" s="17"/>
    </row>
    <row r="759" spans="1:112" x14ac:dyDescent="0.2">
      <c r="A759" s="42"/>
      <c r="B759" s="15"/>
      <c r="C759" s="395"/>
      <c r="D759" s="18"/>
      <c r="L759" s="20"/>
      <c r="M759" s="20"/>
    </row>
    <row r="760" spans="1:112" x14ac:dyDescent="0.2">
      <c r="A760" s="42">
        <f>+MAX($A$753:A759)+1</f>
        <v>2</v>
      </c>
      <c r="B760" s="15"/>
      <c r="C760" s="395" t="s">
        <v>211</v>
      </c>
      <c r="H760" s="17"/>
      <c r="I760" s="17"/>
      <c r="J760" s="17"/>
      <c r="K760" s="17"/>
    </row>
    <row r="761" spans="1:112" ht="38.25" x14ac:dyDescent="0.2">
      <c r="A761" s="42"/>
      <c r="B761" s="15"/>
      <c r="C761" s="395" t="s">
        <v>212</v>
      </c>
      <c r="H761" s="17"/>
      <c r="I761" s="17"/>
      <c r="J761" s="17"/>
      <c r="K761" s="17"/>
    </row>
    <row r="762" spans="1:112" x14ac:dyDescent="0.2">
      <c r="A762" s="42"/>
      <c r="B762" s="15"/>
      <c r="C762" s="395" t="s">
        <v>787</v>
      </c>
      <c r="H762" s="17"/>
      <c r="I762" s="17"/>
      <c r="J762" s="17"/>
      <c r="K762" s="17"/>
    </row>
    <row r="763" spans="1:112" x14ac:dyDescent="0.2">
      <c r="A763" s="42"/>
      <c r="B763" s="15"/>
      <c r="C763" s="395" t="s">
        <v>73</v>
      </c>
      <c r="D763" s="14" t="s">
        <v>2</v>
      </c>
      <c r="E763" s="19">
        <v>1057</v>
      </c>
      <c r="F763" s="542"/>
      <c r="G763" s="547">
        <f t="shared" ref="G763" si="112">ROUND(E763*F763,2)</f>
        <v>0</v>
      </c>
      <c r="L763" s="20"/>
      <c r="M763" s="20"/>
    </row>
    <row r="764" spans="1:112" x14ac:dyDescent="0.2">
      <c r="A764" s="42"/>
      <c r="B764" s="15"/>
      <c r="C764" s="395"/>
      <c r="H764" s="17"/>
      <c r="I764" s="17"/>
      <c r="J764" s="17"/>
      <c r="K764" s="17"/>
    </row>
    <row r="765" spans="1:112" x14ac:dyDescent="0.2">
      <c r="A765" s="42"/>
      <c r="B765" s="15"/>
      <c r="C765" s="395"/>
      <c r="H765" s="17"/>
      <c r="I765" s="17"/>
      <c r="J765" s="17"/>
      <c r="K765" s="17"/>
    </row>
    <row r="766" spans="1:112" ht="25.5" x14ac:dyDescent="0.2">
      <c r="A766" s="42">
        <f>+MAX($A$753:A765)+1</f>
        <v>3</v>
      </c>
      <c r="B766" s="15"/>
      <c r="C766" s="395" t="s">
        <v>213</v>
      </c>
      <c r="H766" s="17"/>
      <c r="I766" s="17"/>
      <c r="J766" s="17"/>
      <c r="K766" s="17"/>
    </row>
    <row r="767" spans="1:112" ht="51" x14ac:dyDescent="0.2">
      <c r="A767" s="42"/>
      <c r="B767" s="15"/>
      <c r="C767" s="62" t="s">
        <v>96</v>
      </c>
      <c r="H767" s="17"/>
      <c r="I767" s="17"/>
      <c r="J767" s="17"/>
      <c r="K767" s="17"/>
    </row>
    <row r="768" spans="1:112" ht="25.5" x14ac:dyDescent="0.2">
      <c r="A768" s="42"/>
      <c r="B768" s="15"/>
      <c r="C768" s="395" t="s">
        <v>74</v>
      </c>
      <c r="H768" s="17"/>
      <c r="I768" s="17"/>
      <c r="J768" s="17"/>
      <c r="K768" s="17"/>
    </row>
    <row r="769" spans="1:11" x14ac:dyDescent="0.2">
      <c r="A769" s="42"/>
      <c r="B769" s="15"/>
      <c r="C769" s="395" t="s">
        <v>95</v>
      </c>
      <c r="D769" s="14" t="s">
        <v>2</v>
      </c>
      <c r="E769" s="19">
        <v>134</v>
      </c>
      <c r="F769" s="542"/>
      <c r="G769" s="547">
        <f t="shared" ref="G769" si="113">ROUND(E769*F769,2)</f>
        <v>0</v>
      </c>
      <c r="H769" s="17"/>
      <c r="I769" s="17"/>
      <c r="J769" s="17"/>
      <c r="K769" s="17"/>
    </row>
    <row r="770" spans="1:11" x14ac:dyDescent="0.2">
      <c r="A770" s="42"/>
      <c r="B770" s="15"/>
      <c r="C770" s="395"/>
      <c r="H770" s="17"/>
      <c r="I770" s="17"/>
      <c r="J770" s="17"/>
      <c r="K770" s="17"/>
    </row>
    <row r="771" spans="1:11" x14ac:dyDescent="0.2">
      <c r="A771" s="42"/>
      <c r="B771" s="15"/>
      <c r="C771" s="395"/>
      <c r="H771" s="17"/>
      <c r="I771" s="17"/>
      <c r="J771" s="17"/>
      <c r="K771" s="17"/>
    </row>
    <row r="772" spans="1:11" ht="51" x14ac:dyDescent="0.2">
      <c r="A772" s="42">
        <f>+MAX($A$753:A771)+1</f>
        <v>4</v>
      </c>
      <c r="B772" s="15"/>
      <c r="C772" s="395" t="s">
        <v>788</v>
      </c>
      <c r="H772" s="17"/>
      <c r="I772" s="17"/>
      <c r="J772" s="17"/>
      <c r="K772" s="17"/>
    </row>
    <row r="773" spans="1:11" ht="25.5" x14ac:dyDescent="0.2">
      <c r="A773" s="42"/>
      <c r="B773" s="15"/>
      <c r="C773" s="395" t="s">
        <v>789</v>
      </c>
      <c r="H773" s="17"/>
      <c r="I773" s="17"/>
      <c r="J773" s="17"/>
      <c r="K773" s="17"/>
    </row>
    <row r="774" spans="1:11" x14ac:dyDescent="0.2">
      <c r="A774" s="42"/>
      <c r="B774" s="15"/>
      <c r="C774" s="395" t="s">
        <v>75</v>
      </c>
      <c r="H774" s="17"/>
      <c r="I774" s="17"/>
      <c r="J774" s="17"/>
      <c r="K774" s="17"/>
    </row>
    <row r="775" spans="1:11" x14ac:dyDescent="0.2">
      <c r="A775" s="42"/>
      <c r="B775" s="15"/>
      <c r="C775" s="395" t="s">
        <v>73</v>
      </c>
      <c r="D775" s="14" t="s">
        <v>2</v>
      </c>
      <c r="E775" s="19">
        <v>450</v>
      </c>
      <c r="F775" s="542"/>
      <c r="G775" s="547">
        <f t="shared" ref="G775" si="114">ROUND(E775*F775,2)</f>
        <v>0</v>
      </c>
      <c r="H775" s="17"/>
      <c r="I775" s="17"/>
      <c r="J775" s="17"/>
      <c r="K775" s="17"/>
    </row>
    <row r="776" spans="1:11" ht="13.5" thickBot="1" x14ac:dyDescent="0.25">
      <c r="A776" s="42"/>
      <c r="B776" s="15"/>
      <c r="C776" s="395"/>
    </row>
    <row r="777" spans="1:11" ht="13.5" thickBot="1" x14ac:dyDescent="0.25">
      <c r="A777" s="401">
        <f>+A751</f>
        <v>12</v>
      </c>
      <c r="B777" s="116"/>
      <c r="C777" s="117" t="str">
        <f>+C751&amp;":"</f>
        <v>FASADERSKI RADOVI:</v>
      </c>
      <c r="D777" s="543"/>
      <c r="E777" s="120" t="s">
        <v>14</v>
      </c>
      <c r="F777" s="120"/>
      <c r="G777" s="546">
        <f>SUM($G$754:G776)</f>
        <v>0</v>
      </c>
    </row>
    <row r="779" spans="1:11" ht="13.5" thickBot="1" x14ac:dyDescent="0.25"/>
    <row r="780" spans="1:11" s="28" customFormat="1" ht="13.5" thickBot="1" x14ac:dyDescent="0.25">
      <c r="A780" s="118">
        <v>13</v>
      </c>
      <c r="B780" s="116"/>
      <c r="C780" s="117" t="s">
        <v>83</v>
      </c>
      <c r="D780" s="846"/>
      <c r="E780" s="119"/>
      <c r="F780" s="119"/>
      <c r="G780" s="551">
        <f t="shared" ref="G780" si="115">+F780*E780</f>
        <v>0</v>
      </c>
      <c r="H780" s="41"/>
      <c r="I780" s="41"/>
      <c r="J780" s="41"/>
      <c r="K780" s="41"/>
    </row>
    <row r="781" spans="1:11" x14ac:dyDescent="0.2">
      <c r="A781" s="42"/>
      <c r="B781" s="15"/>
      <c r="C781" s="395"/>
    </row>
    <row r="782" spans="1:11" x14ac:dyDescent="0.2">
      <c r="A782" s="42"/>
      <c r="B782" s="15"/>
      <c r="C782" s="395"/>
    </row>
    <row r="783" spans="1:11" ht="25.5" x14ac:dyDescent="0.2">
      <c r="A783" s="42">
        <f>+MAX($A$782:A782)+1</f>
        <v>1</v>
      </c>
      <c r="B783" s="15"/>
      <c r="C783" s="395" t="s">
        <v>97</v>
      </c>
      <c r="H783" s="18"/>
      <c r="I783" s="17"/>
      <c r="J783" s="17"/>
      <c r="K783" s="17"/>
    </row>
    <row r="784" spans="1:11" ht="89.25" x14ac:dyDescent="0.2">
      <c r="A784" s="42"/>
      <c r="B784" s="15"/>
      <c r="C784" s="395" t="s">
        <v>77</v>
      </c>
      <c r="H784" s="18"/>
      <c r="I784" s="17"/>
      <c r="J784" s="17"/>
      <c r="K784" s="17"/>
    </row>
    <row r="785" spans="1:11" x14ac:dyDescent="0.2">
      <c r="A785" s="42"/>
      <c r="B785" s="15"/>
      <c r="C785" s="395" t="s">
        <v>78</v>
      </c>
      <c r="D785" s="14" t="s">
        <v>2</v>
      </c>
      <c r="E785" s="19">
        <v>895</v>
      </c>
      <c r="F785" s="542"/>
      <c r="G785" s="547">
        <f t="shared" ref="G785" si="116">ROUND(E785*F785,2)</f>
        <v>0</v>
      </c>
      <c r="H785" s="18"/>
      <c r="I785" s="17"/>
      <c r="J785" s="17"/>
      <c r="K785" s="17"/>
    </row>
    <row r="786" spans="1:11" x14ac:dyDescent="0.2">
      <c r="A786" s="42"/>
      <c r="B786" s="15"/>
      <c r="C786" s="395"/>
      <c r="H786" s="18"/>
      <c r="I786" s="17"/>
      <c r="J786" s="17"/>
      <c r="K786" s="17"/>
    </row>
    <row r="787" spans="1:11" x14ac:dyDescent="0.2">
      <c r="A787" s="42"/>
      <c r="B787" s="15"/>
      <c r="C787" s="395"/>
      <c r="H787" s="18"/>
      <c r="I787" s="17"/>
      <c r="J787" s="17"/>
      <c r="K787" s="17"/>
    </row>
    <row r="788" spans="1:11" ht="25.5" x14ac:dyDescent="0.2">
      <c r="A788" s="42">
        <f>+MAX($A$782:A787)+1</f>
        <v>2</v>
      </c>
      <c r="B788" s="15"/>
      <c r="C788" s="395" t="s">
        <v>98</v>
      </c>
      <c r="H788" s="18"/>
      <c r="I788" s="17"/>
      <c r="J788" s="17"/>
      <c r="K788" s="17"/>
    </row>
    <row r="789" spans="1:11" ht="63.75" x14ac:dyDescent="0.2">
      <c r="A789" s="42"/>
      <c r="B789" s="15"/>
      <c r="C789" s="395" t="s">
        <v>79</v>
      </c>
      <c r="H789" s="18"/>
      <c r="I789" s="17"/>
      <c r="J789" s="17"/>
      <c r="K789" s="17"/>
    </row>
    <row r="790" spans="1:11" x14ac:dyDescent="0.2">
      <c r="A790" s="42"/>
      <c r="B790" s="15"/>
      <c r="C790" s="395" t="s">
        <v>78</v>
      </c>
      <c r="D790" s="14" t="s">
        <v>2</v>
      </c>
      <c r="E790" s="19">
        <v>132</v>
      </c>
      <c r="F790" s="542"/>
      <c r="G790" s="547">
        <f t="shared" ref="G790" si="117">ROUND(E790*F790,2)</f>
        <v>0</v>
      </c>
      <c r="H790" s="18"/>
      <c r="I790" s="17"/>
      <c r="J790" s="17"/>
      <c r="K790" s="17"/>
    </row>
    <row r="791" spans="1:11" x14ac:dyDescent="0.2">
      <c r="A791" s="42"/>
      <c r="B791" s="15"/>
      <c r="C791" s="395"/>
      <c r="H791" s="18"/>
      <c r="I791" s="17"/>
      <c r="J791" s="17"/>
      <c r="K791" s="17"/>
    </row>
    <row r="792" spans="1:11" x14ac:dyDescent="0.2">
      <c r="A792" s="42"/>
      <c r="B792" s="15"/>
      <c r="C792" s="395"/>
      <c r="H792" s="18"/>
      <c r="I792" s="17"/>
      <c r="J792" s="17"/>
      <c r="K792" s="17"/>
    </row>
    <row r="793" spans="1:11" ht="25.5" x14ac:dyDescent="0.2">
      <c r="A793" s="42">
        <f>+MAX($A$782:A792)+1</f>
        <v>3</v>
      </c>
      <c r="B793" s="15"/>
      <c r="C793" s="395" t="s">
        <v>800</v>
      </c>
      <c r="H793" s="18"/>
      <c r="I793" s="17"/>
      <c r="J793" s="17"/>
      <c r="K793" s="17"/>
    </row>
    <row r="794" spans="1:11" ht="38.25" x14ac:dyDescent="0.2">
      <c r="A794" s="42"/>
      <c r="B794" s="15"/>
      <c r="C794" s="395" t="s">
        <v>80</v>
      </c>
      <c r="H794" s="18"/>
      <c r="I794" s="17"/>
      <c r="J794" s="17"/>
      <c r="K794" s="17"/>
    </row>
    <row r="795" spans="1:11" ht="89.25" x14ac:dyDescent="0.2">
      <c r="A795" s="42"/>
      <c r="B795" s="15"/>
      <c r="C795" s="395" t="s">
        <v>2045</v>
      </c>
      <c r="H795" s="18"/>
      <c r="I795" s="17"/>
      <c r="J795" s="17"/>
      <c r="K795" s="17"/>
    </row>
    <row r="796" spans="1:11" x14ac:dyDescent="0.2">
      <c r="A796" s="42"/>
      <c r="B796" s="15"/>
      <c r="C796" s="395" t="s">
        <v>81</v>
      </c>
      <c r="D796" s="14" t="s">
        <v>2</v>
      </c>
      <c r="E796" s="19">
        <v>2596</v>
      </c>
      <c r="F796" s="542"/>
      <c r="G796" s="547">
        <f t="shared" ref="G796" si="118">ROUND(E796*F796,2)</f>
        <v>0</v>
      </c>
      <c r="H796" s="18"/>
      <c r="I796" s="17"/>
      <c r="J796" s="17"/>
      <c r="K796" s="17"/>
    </row>
    <row r="797" spans="1:11" x14ac:dyDescent="0.2">
      <c r="A797" s="42"/>
      <c r="B797" s="15"/>
      <c r="C797" s="395"/>
      <c r="H797" s="18"/>
      <c r="I797" s="17"/>
      <c r="J797" s="17"/>
      <c r="K797" s="17"/>
    </row>
    <row r="798" spans="1:11" x14ac:dyDescent="0.2">
      <c r="A798" s="42"/>
      <c r="B798" s="15"/>
      <c r="C798" s="395"/>
      <c r="H798" s="18"/>
      <c r="I798" s="17"/>
      <c r="J798" s="17"/>
      <c r="K798" s="17"/>
    </row>
    <row r="799" spans="1:11" x14ac:dyDescent="0.2">
      <c r="A799" s="42">
        <f>+MAX($A$782:A798)+1</f>
        <v>4</v>
      </c>
      <c r="B799" s="15"/>
      <c r="C799" s="395" t="s">
        <v>801</v>
      </c>
      <c r="H799" s="18"/>
      <c r="I799" s="17"/>
      <c r="J799" s="17"/>
      <c r="K799" s="17"/>
    </row>
    <row r="800" spans="1:11" ht="89.25" x14ac:dyDescent="0.2">
      <c r="A800" s="42"/>
      <c r="B800" s="15"/>
      <c r="C800" s="395" t="s">
        <v>2044</v>
      </c>
      <c r="H800" s="18"/>
      <c r="I800" s="17"/>
      <c r="J800" s="17"/>
      <c r="K800" s="17"/>
    </row>
    <row r="801" spans="1:12" x14ac:dyDescent="0.2">
      <c r="A801" s="42"/>
      <c r="B801" s="15"/>
      <c r="C801" s="395" t="s">
        <v>82</v>
      </c>
      <c r="H801" s="18"/>
      <c r="I801" s="17"/>
      <c r="J801" s="17"/>
      <c r="K801" s="17"/>
    </row>
    <row r="802" spans="1:12" x14ac:dyDescent="0.2">
      <c r="A802" s="42"/>
      <c r="B802" s="15"/>
      <c r="C802" s="395" t="s">
        <v>81</v>
      </c>
      <c r="D802" s="14" t="s">
        <v>2</v>
      </c>
      <c r="E802" s="19">
        <v>1291</v>
      </c>
      <c r="F802" s="542"/>
      <c r="G802" s="547">
        <f t="shared" ref="G802" si="119">ROUND(E802*F802,2)</f>
        <v>0</v>
      </c>
      <c r="H802" s="18"/>
      <c r="I802" s="17"/>
      <c r="J802" s="17"/>
      <c r="K802" s="17"/>
    </row>
    <row r="803" spans="1:12" ht="13.5" thickBot="1" x14ac:dyDescent="0.25">
      <c r="A803" s="42"/>
      <c r="B803" s="15"/>
      <c r="C803" s="395"/>
    </row>
    <row r="804" spans="1:12" ht="13.5" thickBot="1" x14ac:dyDescent="0.25">
      <c r="A804" s="401">
        <f>+A780</f>
        <v>13</v>
      </c>
      <c r="B804" s="116"/>
      <c r="C804" s="117" t="str">
        <f>+C780&amp;":"</f>
        <v>BOJADISARSKI RADOVI:</v>
      </c>
      <c r="D804" s="543"/>
      <c r="E804" s="120" t="s">
        <v>14</v>
      </c>
      <c r="F804" s="120"/>
      <c r="G804" s="546">
        <f>SUM($G$783:G803)</f>
        <v>0</v>
      </c>
    </row>
    <row r="805" spans="1:12" x14ac:dyDescent="0.2">
      <c r="A805" s="35"/>
      <c r="B805" s="15"/>
      <c r="C805" s="16"/>
    </row>
    <row r="806" spans="1:12" ht="13.5" thickBot="1" x14ac:dyDescent="0.25"/>
    <row r="807" spans="1:12" s="28" customFormat="1" ht="13.5" thickBot="1" x14ac:dyDescent="0.25">
      <c r="A807" s="118">
        <v>14</v>
      </c>
      <c r="B807" s="116"/>
      <c r="C807" s="117" t="s">
        <v>84</v>
      </c>
      <c r="D807" s="846"/>
      <c r="E807" s="119"/>
      <c r="F807" s="119"/>
      <c r="G807" s="551">
        <f t="shared" ref="G807" si="120">+F807*E807</f>
        <v>0</v>
      </c>
      <c r="H807" s="41"/>
      <c r="I807" s="41"/>
      <c r="J807" s="41"/>
      <c r="K807" s="41"/>
    </row>
    <row r="808" spans="1:12" x14ac:dyDescent="0.2">
      <c r="A808" s="42"/>
      <c r="B808" s="15"/>
      <c r="C808" s="395"/>
      <c r="H808" s="18"/>
      <c r="I808" s="18"/>
      <c r="J808" s="18"/>
      <c r="K808" s="18"/>
      <c r="L808" s="18"/>
    </row>
    <row r="809" spans="1:12" x14ac:dyDescent="0.2">
      <c r="A809" s="42"/>
      <c r="B809" s="15"/>
      <c r="C809" s="395"/>
      <c r="H809" s="18"/>
      <c r="I809" s="18"/>
      <c r="J809" s="18"/>
      <c r="K809" s="18"/>
      <c r="L809" s="18"/>
    </row>
    <row r="810" spans="1:12" ht="25.5" x14ac:dyDescent="0.2">
      <c r="A810" s="42">
        <f>+MAX($A$809:A809)+1</f>
        <v>1</v>
      </c>
      <c r="B810" s="15"/>
      <c r="C810" s="395" t="s">
        <v>901</v>
      </c>
      <c r="H810" s="18"/>
      <c r="I810" s="18"/>
      <c r="J810" s="18"/>
      <c r="K810" s="18"/>
      <c r="L810" s="18"/>
    </row>
    <row r="811" spans="1:12" ht="38.25" x14ac:dyDescent="0.2">
      <c r="A811" s="42"/>
      <c r="B811" s="15"/>
      <c r="C811" s="395" t="s">
        <v>902</v>
      </c>
      <c r="H811" s="18"/>
      <c r="I811" s="18"/>
      <c r="J811" s="18"/>
      <c r="K811" s="18"/>
      <c r="L811" s="18"/>
    </row>
    <row r="812" spans="1:12" ht="25.5" x14ac:dyDescent="0.2">
      <c r="A812" s="42"/>
      <c r="B812" s="15"/>
      <c r="C812" s="395" t="s">
        <v>903</v>
      </c>
      <c r="H812" s="18"/>
      <c r="I812" s="18"/>
      <c r="J812" s="18"/>
      <c r="K812" s="18"/>
      <c r="L812" s="18"/>
    </row>
    <row r="813" spans="1:12" x14ac:dyDescent="0.2">
      <c r="A813" s="42"/>
      <c r="B813" s="15"/>
      <c r="C813" s="395" t="s">
        <v>904</v>
      </c>
      <c r="D813" s="14" t="s">
        <v>49</v>
      </c>
      <c r="E813" s="19">
        <v>17</v>
      </c>
      <c r="F813" s="542"/>
      <c r="G813" s="547">
        <f t="shared" ref="G813" si="121">ROUND(E813*F813,2)</f>
        <v>0</v>
      </c>
      <c r="H813" s="18"/>
      <c r="I813" s="18"/>
      <c r="J813" s="18"/>
      <c r="K813" s="18"/>
      <c r="L813" s="18"/>
    </row>
    <row r="814" spans="1:12" x14ac:dyDescent="0.2">
      <c r="A814" s="42"/>
      <c r="B814" s="15"/>
      <c r="C814" s="395"/>
      <c r="H814" s="18"/>
      <c r="I814" s="18"/>
      <c r="J814" s="18"/>
      <c r="K814" s="18"/>
      <c r="L814" s="18"/>
    </row>
    <row r="815" spans="1:12" x14ac:dyDescent="0.2">
      <c r="A815" s="42"/>
      <c r="B815" s="15"/>
      <c r="C815" s="395"/>
      <c r="H815" s="18"/>
      <c r="I815" s="18"/>
      <c r="J815" s="18"/>
      <c r="K815" s="18"/>
      <c r="L815" s="18"/>
    </row>
    <row r="816" spans="1:12" ht="25.5" x14ac:dyDescent="0.2">
      <c r="A816" s="42">
        <f>+MAX($A$809:A815)+1</f>
        <v>2</v>
      </c>
      <c r="B816" s="15"/>
      <c r="C816" s="395" t="s">
        <v>100</v>
      </c>
      <c r="H816" s="18"/>
      <c r="I816" s="18"/>
      <c r="J816" s="18"/>
      <c r="K816" s="18"/>
      <c r="L816" s="18"/>
    </row>
    <row r="817" spans="1:12" ht="38.25" x14ac:dyDescent="0.2">
      <c r="A817" s="42"/>
      <c r="B817" s="15"/>
      <c r="C817" s="395" t="s">
        <v>101</v>
      </c>
      <c r="H817" s="18"/>
      <c r="I817" s="18"/>
      <c r="J817" s="18"/>
      <c r="K817" s="18"/>
      <c r="L817" s="18"/>
    </row>
    <row r="818" spans="1:12" ht="25.5" x14ac:dyDescent="0.2">
      <c r="A818" s="42"/>
      <c r="B818" s="15"/>
      <c r="C818" s="395" t="s">
        <v>791</v>
      </c>
      <c r="H818" s="18"/>
      <c r="I818" s="18"/>
      <c r="J818" s="18"/>
      <c r="K818" s="18"/>
      <c r="L818" s="18"/>
    </row>
    <row r="819" spans="1:12" ht="25.5" x14ac:dyDescent="0.2">
      <c r="A819" s="42"/>
      <c r="B819" s="15"/>
      <c r="C819" s="395" t="s">
        <v>790</v>
      </c>
      <c r="H819" s="18"/>
      <c r="I819" s="18"/>
      <c r="J819" s="18"/>
      <c r="K819" s="18"/>
      <c r="L819" s="18"/>
    </row>
    <row r="820" spans="1:12" x14ac:dyDescent="0.2">
      <c r="A820" s="42"/>
      <c r="B820" s="15"/>
      <c r="C820" s="395" t="s">
        <v>99</v>
      </c>
      <c r="D820" s="14" t="s">
        <v>49</v>
      </c>
      <c r="E820" s="19">
        <v>30</v>
      </c>
      <c r="F820" s="542"/>
      <c r="G820" s="547">
        <f t="shared" ref="G820" si="122">ROUND(E820*F820,2)</f>
        <v>0</v>
      </c>
      <c r="H820" s="18"/>
      <c r="I820" s="18"/>
      <c r="J820" s="18"/>
      <c r="K820" s="18"/>
      <c r="L820" s="18"/>
    </row>
    <row r="821" spans="1:12" x14ac:dyDescent="0.2">
      <c r="A821" s="42"/>
      <c r="B821" s="15"/>
      <c r="C821" s="395"/>
      <c r="H821" s="18"/>
      <c r="I821" s="18"/>
      <c r="J821" s="18"/>
      <c r="K821" s="18"/>
      <c r="L821" s="18"/>
    </row>
    <row r="822" spans="1:12" x14ac:dyDescent="0.2">
      <c r="A822" s="42"/>
      <c r="B822" s="15"/>
      <c r="C822" s="395"/>
      <c r="H822" s="18"/>
      <c r="I822" s="18"/>
      <c r="J822" s="18"/>
      <c r="K822" s="18"/>
      <c r="L822" s="18"/>
    </row>
    <row r="823" spans="1:12" x14ac:dyDescent="0.2">
      <c r="A823" s="42">
        <f>+MAX($A$809:A822)+1</f>
        <v>3</v>
      </c>
      <c r="B823" s="15"/>
      <c r="C823" s="395" t="s">
        <v>214</v>
      </c>
      <c r="H823" s="18"/>
      <c r="I823" s="18"/>
      <c r="J823" s="18"/>
      <c r="K823" s="18"/>
      <c r="L823" s="18"/>
    </row>
    <row r="824" spans="1:12" ht="38.25" x14ac:dyDescent="0.2">
      <c r="A824" s="42"/>
      <c r="B824" s="15"/>
      <c r="C824" s="395" t="s">
        <v>2025</v>
      </c>
      <c r="H824" s="18"/>
      <c r="I824" s="18"/>
      <c r="J824" s="18"/>
      <c r="K824" s="18"/>
      <c r="L824" s="18"/>
    </row>
    <row r="825" spans="1:12" ht="25.5" x14ac:dyDescent="0.2">
      <c r="A825" s="42"/>
      <c r="B825" s="15"/>
      <c r="C825" s="395" t="s">
        <v>791</v>
      </c>
      <c r="H825" s="18"/>
      <c r="I825" s="18"/>
      <c r="J825" s="18"/>
      <c r="K825" s="18"/>
      <c r="L825" s="18"/>
    </row>
    <row r="826" spans="1:12" ht="25.5" x14ac:dyDescent="0.2">
      <c r="A826" s="42"/>
      <c r="B826" s="15"/>
      <c r="C826" s="395" t="s">
        <v>790</v>
      </c>
      <c r="H826" s="18"/>
      <c r="I826" s="18"/>
      <c r="J826" s="18"/>
      <c r="K826" s="18"/>
      <c r="L826" s="18"/>
    </row>
    <row r="827" spans="1:12" x14ac:dyDescent="0.2">
      <c r="A827" s="42"/>
      <c r="B827" s="15"/>
      <c r="C827" s="395" t="s">
        <v>99</v>
      </c>
      <c r="D827" s="14" t="s">
        <v>49</v>
      </c>
      <c r="E827" s="19">
        <v>66.5</v>
      </c>
      <c r="F827" s="542"/>
      <c r="G827" s="547">
        <f t="shared" ref="G827" si="123">ROUND(E827*F827,2)</f>
        <v>0</v>
      </c>
      <c r="H827" s="18"/>
      <c r="I827" s="18"/>
      <c r="J827" s="18"/>
      <c r="K827" s="18"/>
      <c r="L827" s="18"/>
    </row>
    <row r="828" spans="1:12" x14ac:dyDescent="0.2">
      <c r="A828" s="42"/>
      <c r="B828" s="15"/>
      <c r="C828" s="395"/>
    </row>
    <row r="829" spans="1:12" x14ac:dyDescent="0.2">
      <c r="A829" s="42"/>
      <c r="B829" s="15"/>
      <c r="C829" s="395"/>
    </row>
    <row r="830" spans="1:12" ht="25.5" x14ac:dyDescent="0.2">
      <c r="A830" s="42">
        <f>+MAX($A$809:A829)+1</f>
        <v>4</v>
      </c>
      <c r="B830" s="15"/>
      <c r="C830" s="395" t="s">
        <v>849</v>
      </c>
      <c r="H830" s="18"/>
      <c r="I830" s="18"/>
      <c r="J830" s="18"/>
      <c r="K830" s="18"/>
      <c r="L830" s="18"/>
    </row>
    <row r="831" spans="1:12" ht="51" x14ac:dyDescent="0.2">
      <c r="A831" s="42"/>
      <c r="B831" s="15"/>
      <c r="C831" s="395" t="s">
        <v>850</v>
      </c>
      <c r="H831" s="18"/>
      <c r="I831" s="18"/>
      <c r="J831" s="18"/>
      <c r="K831" s="18"/>
      <c r="L831" s="18"/>
    </row>
    <row r="832" spans="1:12" ht="38.25" x14ac:dyDescent="0.2">
      <c r="A832" s="42"/>
      <c r="B832" s="15"/>
      <c r="C832" s="395" t="s">
        <v>851</v>
      </c>
      <c r="H832" s="18"/>
      <c r="I832" s="18"/>
      <c r="J832" s="18"/>
      <c r="K832" s="18"/>
      <c r="L832" s="18"/>
    </row>
    <row r="833" spans="1:12" ht="51" x14ac:dyDescent="0.2">
      <c r="A833" s="42"/>
      <c r="B833" s="15"/>
      <c r="C833" s="395" t="s">
        <v>826</v>
      </c>
      <c r="H833" s="18"/>
      <c r="I833" s="18"/>
      <c r="J833" s="18"/>
      <c r="K833" s="18"/>
      <c r="L833" s="18"/>
    </row>
    <row r="834" spans="1:12" ht="38.25" x14ac:dyDescent="0.2">
      <c r="A834" s="42"/>
      <c r="B834" s="15"/>
      <c r="C834" s="395" t="s">
        <v>852</v>
      </c>
      <c r="H834" s="18"/>
      <c r="I834" s="18"/>
      <c r="J834" s="18"/>
      <c r="K834" s="18"/>
      <c r="L834" s="18"/>
    </row>
    <row r="835" spans="1:12" ht="25.5" x14ac:dyDescent="0.2">
      <c r="A835" s="42"/>
      <c r="B835" s="15"/>
      <c r="C835" s="395" t="s">
        <v>790</v>
      </c>
      <c r="H835" s="18"/>
      <c r="I835" s="18"/>
      <c r="J835" s="18"/>
      <c r="K835" s="18"/>
      <c r="L835" s="18"/>
    </row>
    <row r="836" spans="1:12" ht="25.5" x14ac:dyDescent="0.2">
      <c r="A836" s="42"/>
      <c r="B836" s="15"/>
      <c r="C836" s="395" t="s">
        <v>215</v>
      </c>
      <c r="H836" s="18"/>
      <c r="I836" s="18"/>
      <c r="J836" s="18"/>
      <c r="K836" s="18"/>
      <c r="L836" s="18"/>
    </row>
    <row r="837" spans="1:12" x14ac:dyDescent="0.2">
      <c r="A837" s="42"/>
      <c r="B837" s="15"/>
      <c r="C837" s="395"/>
      <c r="H837" s="18"/>
      <c r="I837" s="18"/>
      <c r="J837" s="18"/>
      <c r="K837" s="18"/>
      <c r="L837" s="18"/>
    </row>
    <row r="838" spans="1:12" x14ac:dyDescent="0.2">
      <c r="A838" s="42"/>
      <c r="B838" s="15" t="s">
        <v>4</v>
      </c>
      <c r="C838" s="395" t="s">
        <v>217</v>
      </c>
      <c r="D838" s="14" t="s">
        <v>42</v>
      </c>
      <c r="E838" s="19">
        <v>1310</v>
      </c>
      <c r="F838" s="542"/>
      <c r="G838" s="547">
        <f t="shared" ref="G838:G840" si="124">ROUND(E838*F838,2)</f>
        <v>0</v>
      </c>
      <c r="H838" s="18"/>
      <c r="I838" s="18"/>
      <c r="J838" s="18"/>
      <c r="K838" s="18"/>
      <c r="L838" s="18"/>
    </row>
    <row r="839" spans="1:12" x14ac:dyDescent="0.2">
      <c r="A839" s="42"/>
      <c r="B839" s="15" t="s">
        <v>4</v>
      </c>
      <c r="C839" s="395" t="s">
        <v>218</v>
      </c>
      <c r="D839" s="14" t="s">
        <v>42</v>
      </c>
      <c r="E839" s="19">
        <v>2258</v>
      </c>
      <c r="F839" s="542"/>
      <c r="G839" s="547">
        <f t="shared" si="124"/>
        <v>0</v>
      </c>
      <c r="H839" s="18"/>
      <c r="I839" s="18"/>
      <c r="J839" s="18"/>
      <c r="K839" s="18"/>
      <c r="L839" s="18"/>
    </row>
    <row r="840" spans="1:12" x14ac:dyDescent="0.2">
      <c r="A840" s="42"/>
      <c r="B840" s="15" t="s">
        <v>4</v>
      </c>
      <c r="C840" s="395" t="s">
        <v>216</v>
      </c>
      <c r="D840" s="14" t="s">
        <v>42</v>
      </c>
      <c r="E840" s="19">
        <v>235</v>
      </c>
      <c r="F840" s="542"/>
      <c r="G840" s="547">
        <f t="shared" si="124"/>
        <v>0</v>
      </c>
      <c r="H840" s="18"/>
      <c r="I840" s="18"/>
      <c r="J840" s="18"/>
      <c r="K840" s="18"/>
      <c r="L840" s="18"/>
    </row>
    <row r="841" spans="1:12" x14ac:dyDescent="0.2">
      <c r="A841" s="42"/>
      <c r="B841" s="15"/>
      <c r="C841" s="395"/>
      <c r="H841" s="18"/>
      <c r="I841" s="18"/>
      <c r="J841" s="18"/>
      <c r="K841" s="18"/>
      <c r="L841" s="18"/>
    </row>
    <row r="842" spans="1:12" x14ac:dyDescent="0.2">
      <c r="A842" s="42"/>
      <c r="B842" s="15"/>
      <c r="C842" s="395"/>
      <c r="H842" s="18"/>
      <c r="I842" s="18"/>
      <c r="J842" s="18"/>
      <c r="K842" s="18"/>
      <c r="L842" s="18"/>
    </row>
    <row r="843" spans="1:12" x14ac:dyDescent="0.2">
      <c r="A843" s="42">
        <f>+MAX($A$809:A842)+1</f>
        <v>5</v>
      </c>
      <c r="B843" s="15"/>
      <c r="C843" s="395" t="s">
        <v>219</v>
      </c>
      <c r="H843" s="18"/>
      <c r="I843" s="18"/>
      <c r="J843" s="18"/>
      <c r="K843" s="18"/>
      <c r="L843" s="18"/>
    </row>
    <row r="844" spans="1:12" ht="119.25" customHeight="1" x14ac:dyDescent="0.2">
      <c r="A844" s="42"/>
      <c r="B844" s="15"/>
      <c r="C844" s="395" t="s">
        <v>1416</v>
      </c>
      <c r="H844" s="18"/>
      <c r="I844" s="18"/>
      <c r="J844" s="18"/>
      <c r="K844" s="18"/>
      <c r="L844" s="18"/>
    </row>
    <row r="845" spans="1:12" ht="25.5" x14ac:dyDescent="0.2">
      <c r="A845" s="42"/>
      <c r="B845" s="15"/>
      <c r="C845" s="395" t="s">
        <v>791</v>
      </c>
      <c r="H845" s="18"/>
      <c r="I845" s="18"/>
      <c r="J845" s="18"/>
      <c r="K845" s="18"/>
      <c r="L845" s="18"/>
    </row>
    <row r="846" spans="1:12" ht="25.5" x14ac:dyDescent="0.2">
      <c r="A846" s="42"/>
      <c r="B846" s="15"/>
      <c r="C846" s="395" t="s">
        <v>790</v>
      </c>
      <c r="H846" s="18"/>
      <c r="I846" s="18"/>
      <c r="J846" s="18"/>
      <c r="K846" s="18"/>
      <c r="L846" s="18"/>
    </row>
    <row r="847" spans="1:12" x14ac:dyDescent="0.2">
      <c r="A847" s="42"/>
      <c r="B847" s="15"/>
      <c r="C847" s="395" t="s">
        <v>220</v>
      </c>
      <c r="D847" s="14" t="s">
        <v>48</v>
      </c>
      <c r="E847" s="19">
        <v>10</v>
      </c>
      <c r="F847" s="542"/>
      <c r="G847" s="547">
        <f t="shared" ref="G847" si="125">ROUND(E847*F847,2)</f>
        <v>0</v>
      </c>
      <c r="H847" s="18"/>
      <c r="I847" s="18"/>
      <c r="J847" s="18"/>
      <c r="K847" s="18"/>
      <c r="L847" s="18"/>
    </row>
    <row r="848" spans="1:12" x14ac:dyDescent="0.2">
      <c r="A848" s="42"/>
      <c r="B848" s="15"/>
      <c r="C848" s="395"/>
      <c r="I848" s="17"/>
      <c r="J848" s="17"/>
      <c r="K848" s="17"/>
    </row>
    <row r="849" spans="1:12" x14ac:dyDescent="0.2">
      <c r="A849" s="42"/>
      <c r="B849" s="15"/>
      <c r="C849" s="395"/>
      <c r="I849" s="17"/>
      <c r="J849" s="17"/>
      <c r="K849" s="17"/>
    </row>
    <row r="850" spans="1:12" ht="25.5" x14ac:dyDescent="0.2">
      <c r="A850" s="42">
        <f>+MAX($A$809:A849)+1</f>
        <v>6</v>
      </c>
      <c r="B850" s="15"/>
      <c r="C850" s="395" t="s">
        <v>853</v>
      </c>
      <c r="H850" s="18"/>
      <c r="I850" s="18"/>
      <c r="J850" s="18"/>
      <c r="K850" s="18"/>
      <c r="L850" s="18"/>
    </row>
    <row r="851" spans="1:12" ht="38.25" x14ac:dyDescent="0.2">
      <c r="A851" s="42"/>
      <c r="B851" s="15"/>
      <c r="C851" s="395" t="s">
        <v>854</v>
      </c>
      <c r="H851" s="18"/>
      <c r="I851" s="18"/>
      <c r="J851" s="18"/>
      <c r="K851" s="18"/>
      <c r="L851" s="18"/>
    </row>
    <row r="852" spans="1:12" ht="25.5" x14ac:dyDescent="0.2">
      <c r="A852" s="42"/>
      <c r="B852" s="15"/>
      <c r="C852" s="395" t="s">
        <v>791</v>
      </c>
      <c r="H852" s="18"/>
      <c r="I852" s="18"/>
      <c r="J852" s="18"/>
      <c r="K852" s="18"/>
      <c r="L852" s="18"/>
    </row>
    <row r="853" spans="1:12" ht="25.5" x14ac:dyDescent="0.2">
      <c r="A853" s="42"/>
      <c r="B853" s="15"/>
      <c r="C853" s="395" t="s">
        <v>790</v>
      </c>
      <c r="H853" s="18"/>
      <c r="I853" s="18"/>
      <c r="J853" s="18"/>
      <c r="K853" s="18"/>
      <c r="L853" s="18"/>
    </row>
    <row r="854" spans="1:12" x14ac:dyDescent="0.2">
      <c r="A854" s="42"/>
      <c r="B854" s="15"/>
      <c r="C854" s="395" t="s">
        <v>855</v>
      </c>
      <c r="D854" s="14" t="s">
        <v>42</v>
      </c>
      <c r="E854" s="19">
        <v>64</v>
      </c>
      <c r="F854" s="542"/>
      <c r="G854" s="547">
        <f t="shared" ref="G854" si="126">ROUND(E854*F854,2)</f>
        <v>0</v>
      </c>
      <c r="H854" s="18"/>
      <c r="I854" s="18"/>
      <c r="J854" s="18"/>
      <c r="K854" s="18"/>
      <c r="L854" s="18"/>
    </row>
    <row r="855" spans="1:12" x14ac:dyDescent="0.2">
      <c r="A855" s="42"/>
      <c r="B855" s="15"/>
      <c r="C855" s="395"/>
      <c r="I855" s="17"/>
      <c r="J855" s="17"/>
      <c r="K855" s="17"/>
    </row>
    <row r="856" spans="1:12" x14ac:dyDescent="0.2">
      <c r="A856" s="42"/>
      <c r="B856" s="15"/>
      <c r="C856" s="395"/>
      <c r="I856" s="17"/>
      <c r="J856" s="17"/>
      <c r="K856" s="17"/>
    </row>
    <row r="857" spans="1:12" ht="25.5" x14ac:dyDescent="0.2">
      <c r="A857" s="42">
        <f>+MAX($A$809:A856)+1</f>
        <v>7</v>
      </c>
      <c r="B857" s="15"/>
      <c r="C857" s="395" t="s">
        <v>777</v>
      </c>
      <c r="I857" s="17"/>
      <c r="J857" s="17"/>
      <c r="K857" s="17"/>
    </row>
    <row r="858" spans="1:12" ht="25.5" x14ac:dyDescent="0.2">
      <c r="A858" s="42"/>
      <c r="B858" s="15"/>
      <c r="C858" s="395" t="s">
        <v>856</v>
      </c>
      <c r="I858" s="17"/>
      <c r="J858" s="17"/>
      <c r="K858" s="17"/>
    </row>
    <row r="859" spans="1:12" ht="25.5" x14ac:dyDescent="0.2">
      <c r="A859" s="42"/>
      <c r="B859" s="15"/>
      <c r="C859" s="395" t="s">
        <v>791</v>
      </c>
      <c r="I859" s="17"/>
      <c r="J859" s="17"/>
      <c r="K859" s="17"/>
    </row>
    <row r="860" spans="1:12" ht="25.5" x14ac:dyDescent="0.2">
      <c r="A860" s="42"/>
      <c r="B860" s="15"/>
      <c r="C860" s="395" t="s">
        <v>792</v>
      </c>
      <c r="I860" s="17"/>
      <c r="J860" s="17"/>
      <c r="K860" s="17"/>
    </row>
    <row r="861" spans="1:12" x14ac:dyDescent="0.2">
      <c r="A861" s="42"/>
      <c r="B861" s="15"/>
      <c r="C861" s="395" t="s">
        <v>221</v>
      </c>
      <c r="D861" s="14" t="s">
        <v>49</v>
      </c>
      <c r="E861" s="19">
        <v>34</v>
      </c>
      <c r="F861" s="542"/>
      <c r="G861" s="547">
        <f t="shared" ref="G861" si="127">ROUND(E861*F861,2)</f>
        <v>0</v>
      </c>
      <c r="I861" s="17"/>
      <c r="J861" s="17"/>
      <c r="K861" s="17"/>
    </row>
    <row r="862" spans="1:12" x14ac:dyDescent="0.2">
      <c r="A862" s="42"/>
      <c r="B862" s="15"/>
      <c r="C862" s="395"/>
      <c r="I862" s="17"/>
      <c r="J862" s="17"/>
      <c r="K862" s="17"/>
    </row>
    <row r="863" spans="1:12" x14ac:dyDescent="0.2">
      <c r="A863" s="42"/>
      <c r="B863" s="15"/>
      <c r="C863" s="395"/>
      <c r="I863" s="17"/>
      <c r="J863" s="17"/>
      <c r="K863" s="17"/>
    </row>
    <row r="864" spans="1:12" ht="25.5" x14ac:dyDescent="0.2">
      <c r="A864" s="42">
        <f>+MAX($A$809:A863)+1</f>
        <v>8</v>
      </c>
      <c r="B864" s="15"/>
      <c r="C864" s="395" t="s">
        <v>906</v>
      </c>
      <c r="I864" s="17"/>
      <c r="J864" s="17"/>
      <c r="K864" s="17"/>
    </row>
    <row r="865" spans="1:11" ht="25.5" x14ac:dyDescent="0.2">
      <c r="A865" s="42"/>
      <c r="B865" s="15"/>
      <c r="C865" s="395" t="s">
        <v>907</v>
      </c>
      <c r="I865" s="17"/>
      <c r="J865" s="17"/>
      <c r="K865" s="17"/>
    </row>
    <row r="866" spans="1:11" ht="38.25" x14ac:dyDescent="0.2">
      <c r="A866" s="42"/>
      <c r="B866" s="15"/>
      <c r="C866" s="395" t="s">
        <v>905</v>
      </c>
      <c r="I866" s="17"/>
      <c r="J866" s="17"/>
      <c r="K866" s="17"/>
    </row>
    <row r="867" spans="1:11" x14ac:dyDescent="0.2">
      <c r="A867" s="42"/>
      <c r="B867" s="15"/>
      <c r="C867" s="395" t="s">
        <v>908</v>
      </c>
      <c r="I867" s="17"/>
      <c r="J867" s="17"/>
      <c r="K867" s="17"/>
    </row>
    <row r="868" spans="1:11" x14ac:dyDescent="0.2">
      <c r="A868" s="42"/>
      <c r="B868" s="15"/>
      <c r="C868" s="395"/>
      <c r="I868" s="17"/>
      <c r="J868" s="17"/>
      <c r="K868" s="17"/>
    </row>
    <row r="869" spans="1:11" x14ac:dyDescent="0.2">
      <c r="A869" s="35"/>
      <c r="B869" s="15"/>
      <c r="C869" s="396"/>
    </row>
    <row r="870" spans="1:11" x14ac:dyDescent="0.2">
      <c r="A870" s="35"/>
      <c r="B870" s="15" t="s">
        <v>4</v>
      </c>
      <c r="C870" s="396" t="s">
        <v>893</v>
      </c>
      <c r="D870" s="14" t="s">
        <v>48</v>
      </c>
      <c r="E870" s="19">
        <v>1</v>
      </c>
      <c r="F870" s="542"/>
      <c r="G870" s="547">
        <f t="shared" ref="G870:G872" si="128">ROUND(E870*F870,2)</f>
        <v>0</v>
      </c>
    </row>
    <row r="871" spans="1:11" x14ac:dyDescent="0.2">
      <c r="A871" s="35"/>
      <c r="B871" s="15" t="s">
        <v>4</v>
      </c>
      <c r="C871" s="396" t="s">
        <v>894</v>
      </c>
      <c r="D871" s="14" t="s">
        <v>48</v>
      </c>
      <c r="E871" s="19">
        <v>8</v>
      </c>
      <c r="F871" s="542"/>
      <c r="G871" s="547">
        <f t="shared" si="128"/>
        <v>0</v>
      </c>
    </row>
    <row r="872" spans="1:11" x14ac:dyDescent="0.2">
      <c r="A872" s="35"/>
      <c r="B872" s="15" t="s">
        <v>4</v>
      </c>
      <c r="C872" s="396" t="s">
        <v>895</v>
      </c>
      <c r="D872" s="14" t="s">
        <v>48</v>
      </c>
      <c r="E872" s="19">
        <v>3</v>
      </c>
      <c r="F872" s="542"/>
      <c r="G872" s="547">
        <f t="shared" si="128"/>
        <v>0</v>
      </c>
    </row>
    <row r="873" spans="1:11" x14ac:dyDescent="0.2">
      <c r="A873" s="42"/>
      <c r="B873" s="15"/>
      <c r="C873" s="395"/>
      <c r="I873" s="17"/>
      <c r="J873" s="17"/>
      <c r="K873" s="17"/>
    </row>
    <row r="874" spans="1:11" x14ac:dyDescent="0.2">
      <c r="A874" s="42"/>
      <c r="B874" s="15"/>
      <c r="C874" s="395"/>
      <c r="I874" s="17"/>
      <c r="J874" s="17"/>
      <c r="K874" s="17"/>
    </row>
    <row r="875" spans="1:11" ht="25.5" x14ac:dyDescent="0.2">
      <c r="A875" s="42">
        <f>+MAX($A$809:A874)+1</f>
        <v>9</v>
      </c>
      <c r="B875" s="15"/>
      <c r="C875" s="395" t="s">
        <v>909</v>
      </c>
      <c r="I875" s="17"/>
      <c r="J875" s="17"/>
      <c r="K875" s="17"/>
    </row>
    <row r="876" spans="1:11" ht="38.25" x14ac:dyDescent="0.2">
      <c r="A876" s="42"/>
      <c r="B876" s="15"/>
      <c r="C876" s="395" t="s">
        <v>910</v>
      </c>
      <c r="I876" s="17"/>
      <c r="J876" s="17"/>
      <c r="K876" s="17"/>
    </row>
    <row r="877" spans="1:11" ht="51" x14ac:dyDescent="0.2">
      <c r="A877" s="42"/>
      <c r="B877" s="15"/>
      <c r="C877" s="395" t="s">
        <v>911</v>
      </c>
      <c r="I877" s="17"/>
      <c r="J877" s="17"/>
      <c r="K877" s="17"/>
    </row>
    <row r="878" spans="1:11" x14ac:dyDescent="0.2">
      <c r="A878" s="42"/>
      <c r="B878" s="15"/>
      <c r="C878" s="395" t="s">
        <v>912</v>
      </c>
      <c r="I878" s="17"/>
      <c r="J878" s="17"/>
      <c r="K878" s="17"/>
    </row>
    <row r="879" spans="1:11" x14ac:dyDescent="0.2">
      <c r="A879" s="35"/>
      <c r="B879" s="15"/>
      <c r="C879" s="396"/>
    </row>
    <row r="880" spans="1:11" x14ac:dyDescent="0.2">
      <c r="A880" s="35"/>
      <c r="B880" s="15" t="s">
        <v>4</v>
      </c>
      <c r="C880" s="396" t="s">
        <v>899</v>
      </c>
      <c r="D880" s="14" t="s">
        <v>48</v>
      </c>
      <c r="E880" s="19">
        <v>3</v>
      </c>
      <c r="F880" s="542"/>
      <c r="G880" s="547">
        <f t="shared" ref="G880" si="129">ROUND(E880*F880,2)</f>
        <v>0</v>
      </c>
    </row>
    <row r="881" spans="1:14" ht="13.5" thickBot="1" x14ac:dyDescent="0.25">
      <c r="A881" s="42"/>
      <c r="B881" s="15"/>
      <c r="C881" s="395"/>
    </row>
    <row r="882" spans="1:14" ht="13.5" thickBot="1" x14ac:dyDescent="0.25">
      <c r="A882" s="401">
        <f>+A807</f>
        <v>14</v>
      </c>
      <c r="B882" s="116"/>
      <c r="C882" s="117" t="str">
        <f>+C807&amp;":"</f>
        <v>BRAVARSKI I LIMARSKI RADOVI:</v>
      </c>
      <c r="D882" s="543"/>
      <c r="E882" s="120" t="s">
        <v>14</v>
      </c>
      <c r="F882" s="120"/>
      <c r="G882" s="546">
        <f>SUM($G$810:G881)</f>
        <v>0</v>
      </c>
    </row>
    <row r="884" spans="1:14" ht="13.5" thickBot="1" x14ac:dyDescent="0.25"/>
    <row r="885" spans="1:14" s="28" customFormat="1" ht="13.5" thickBot="1" x14ac:dyDescent="0.25">
      <c r="A885" s="118">
        <v>15</v>
      </c>
      <c r="B885" s="116"/>
      <c r="C885" s="117" t="s">
        <v>1432</v>
      </c>
      <c r="D885" s="846"/>
      <c r="E885" s="119"/>
      <c r="F885" s="119"/>
      <c r="G885" s="551">
        <f>+F885*E885</f>
        <v>0</v>
      </c>
      <c r="H885" s="41"/>
      <c r="I885" s="41"/>
      <c r="J885" s="41"/>
      <c r="K885" s="20"/>
    </row>
    <row r="886" spans="1:14" s="28" customFormat="1" x14ac:dyDescent="0.2">
      <c r="A886" s="392"/>
      <c r="B886" s="393"/>
      <c r="C886" s="394"/>
      <c r="D886" s="850"/>
      <c r="E886" s="68"/>
      <c r="F886" s="68"/>
      <c r="G886" s="552"/>
      <c r="H886" s="41"/>
      <c r="I886" s="41"/>
      <c r="J886" s="41"/>
      <c r="K886" s="20"/>
    </row>
    <row r="887" spans="1:14" x14ac:dyDescent="0.2">
      <c r="A887" s="42"/>
      <c r="B887" s="15"/>
      <c r="C887" s="395" t="s">
        <v>1438</v>
      </c>
      <c r="L887" s="28"/>
    </row>
    <row r="888" spans="1:14" ht="51" x14ac:dyDescent="0.2">
      <c r="A888" s="42"/>
      <c r="B888" s="15"/>
      <c r="C888" s="60" t="s">
        <v>1481</v>
      </c>
      <c r="L888" s="28"/>
    </row>
    <row r="889" spans="1:14" ht="165.75" x14ac:dyDescent="0.2">
      <c r="A889" s="35"/>
      <c r="B889" s="15"/>
      <c r="C889" s="413" t="s">
        <v>1486</v>
      </c>
      <c r="L889" s="41"/>
      <c r="M889" s="20"/>
      <c r="N889" s="20"/>
    </row>
    <row r="890" spans="1:14" ht="38.25" x14ac:dyDescent="0.2">
      <c r="A890" s="35"/>
      <c r="B890" s="15"/>
      <c r="C890" s="413" t="s">
        <v>1439</v>
      </c>
      <c r="L890" s="41"/>
      <c r="M890" s="20"/>
      <c r="N890" s="20"/>
    </row>
    <row r="891" spans="1:14" ht="25.5" x14ac:dyDescent="0.2">
      <c r="A891" s="35"/>
      <c r="B891" s="15"/>
      <c r="C891" s="60" t="s">
        <v>1485</v>
      </c>
      <c r="L891" s="41"/>
      <c r="M891" s="20"/>
      <c r="N891" s="20"/>
    </row>
    <row r="892" spans="1:14" ht="25.5" x14ac:dyDescent="0.2">
      <c r="A892" s="42"/>
      <c r="B892" s="15"/>
      <c r="C892" s="60" t="s">
        <v>1480</v>
      </c>
      <c r="L892" s="28"/>
    </row>
    <row r="893" spans="1:14" x14ac:dyDescent="0.2">
      <c r="A893" s="42"/>
      <c r="B893" s="15"/>
      <c r="C893" s="395"/>
      <c r="L893" s="28"/>
    </row>
    <row r="894" spans="1:14" ht="25.5" x14ac:dyDescent="0.2">
      <c r="A894" s="42">
        <f>+MAX($A$893:A893)+1</f>
        <v>1</v>
      </c>
      <c r="B894" s="15"/>
      <c r="C894" s="395" t="s">
        <v>223</v>
      </c>
      <c r="L894" s="41"/>
      <c r="M894" s="20"/>
      <c r="N894" s="20"/>
    </row>
    <row r="895" spans="1:14" ht="89.25" x14ac:dyDescent="0.2">
      <c r="A895" s="35"/>
      <c r="B895" s="15"/>
      <c r="C895" s="60" t="s">
        <v>2027</v>
      </c>
      <c r="L895" s="41"/>
      <c r="M895" s="20"/>
      <c r="N895" s="20"/>
    </row>
    <row r="896" spans="1:14" ht="38.25" x14ac:dyDescent="0.2">
      <c r="A896" s="35"/>
      <c r="B896" s="15"/>
      <c r="C896" s="60" t="s">
        <v>1482</v>
      </c>
      <c r="L896" s="41"/>
      <c r="M896" s="20"/>
      <c r="N896" s="20"/>
    </row>
    <row r="897" spans="1:14" x14ac:dyDescent="0.2">
      <c r="A897" s="35"/>
      <c r="B897" s="15"/>
      <c r="C897" s="17" t="s">
        <v>858</v>
      </c>
      <c r="L897" s="41"/>
      <c r="M897" s="20"/>
      <c r="N897" s="20"/>
    </row>
    <row r="898" spans="1:14" ht="66" customHeight="1" x14ac:dyDescent="0.2">
      <c r="A898" s="35"/>
      <c r="B898" s="15"/>
      <c r="C898" s="391" t="s">
        <v>1437</v>
      </c>
      <c r="L898" s="41"/>
      <c r="M898" s="20"/>
      <c r="N898" s="20"/>
    </row>
    <row r="899" spans="1:14" ht="38.25" x14ac:dyDescent="0.2">
      <c r="A899" s="35"/>
      <c r="B899" s="15"/>
      <c r="C899" s="395" t="s">
        <v>793</v>
      </c>
      <c r="L899" s="41"/>
      <c r="M899" s="20"/>
      <c r="N899" s="20"/>
    </row>
    <row r="900" spans="1:14" ht="25.5" x14ac:dyDescent="0.2">
      <c r="A900" s="35"/>
      <c r="B900" s="15"/>
      <c r="C900" s="395" t="s">
        <v>790</v>
      </c>
      <c r="L900" s="41"/>
      <c r="M900" s="20"/>
      <c r="N900" s="20"/>
    </row>
    <row r="901" spans="1:14" ht="25.5" x14ac:dyDescent="0.2">
      <c r="A901" s="35"/>
      <c r="B901" s="15"/>
      <c r="C901" s="395" t="s">
        <v>857</v>
      </c>
      <c r="L901" s="41"/>
      <c r="M901" s="20"/>
      <c r="N901" s="20"/>
    </row>
    <row r="902" spans="1:14" x14ac:dyDescent="0.2">
      <c r="A902" s="35"/>
      <c r="B902" s="15"/>
      <c r="C902" s="395"/>
      <c r="L902" s="41"/>
      <c r="M902" s="20"/>
      <c r="N902" s="20"/>
    </row>
    <row r="903" spans="1:14" x14ac:dyDescent="0.2">
      <c r="A903" s="35"/>
      <c r="B903" s="15" t="s">
        <v>4</v>
      </c>
      <c r="C903" s="395" t="s">
        <v>222</v>
      </c>
      <c r="D903" s="14" t="s">
        <v>48</v>
      </c>
      <c r="E903" s="19">
        <v>2</v>
      </c>
      <c r="F903" s="542"/>
      <c r="G903" s="547">
        <f t="shared" ref="G903" si="130">ROUND(E903*F903,2)</f>
        <v>0</v>
      </c>
      <c r="L903" s="41"/>
      <c r="M903" s="20"/>
      <c r="N903" s="20"/>
    </row>
    <row r="904" spans="1:14" x14ac:dyDescent="0.2">
      <c r="A904" s="42"/>
      <c r="B904" s="15"/>
      <c r="C904" s="395"/>
      <c r="L904" s="28"/>
    </row>
    <row r="905" spans="1:14" x14ac:dyDescent="0.2">
      <c r="A905" s="42"/>
      <c r="B905" s="15"/>
      <c r="C905" s="395"/>
      <c r="L905" s="28"/>
    </row>
    <row r="906" spans="1:14" ht="25.5" x14ac:dyDescent="0.2">
      <c r="A906" s="42">
        <f>+MAX($A$893:A905)+1</f>
        <v>2</v>
      </c>
      <c r="B906" s="15"/>
      <c r="C906" s="395" t="s">
        <v>226</v>
      </c>
      <c r="L906" s="41"/>
      <c r="M906" s="20"/>
      <c r="N906" s="20"/>
    </row>
    <row r="907" spans="1:14" ht="89.25" x14ac:dyDescent="0.2">
      <c r="A907" s="42"/>
      <c r="B907" s="15"/>
      <c r="C907" s="60" t="s">
        <v>2027</v>
      </c>
      <c r="L907" s="41"/>
      <c r="M907" s="20"/>
      <c r="N907" s="20"/>
    </row>
    <row r="908" spans="1:14" ht="38.25" x14ac:dyDescent="0.2">
      <c r="A908" s="35"/>
      <c r="B908" s="15"/>
      <c r="C908" s="60" t="s">
        <v>1482</v>
      </c>
      <c r="L908" s="41"/>
      <c r="M908" s="20"/>
      <c r="N908" s="20"/>
    </row>
    <row r="909" spans="1:14" x14ac:dyDescent="0.2">
      <c r="A909" s="42"/>
      <c r="B909" s="15"/>
      <c r="C909" s="17" t="s">
        <v>858</v>
      </c>
      <c r="L909" s="41"/>
      <c r="M909" s="20"/>
      <c r="N909" s="20"/>
    </row>
    <row r="910" spans="1:14" ht="63.75" x14ac:dyDescent="0.2">
      <c r="A910" s="42"/>
      <c r="B910" s="15"/>
      <c r="C910" s="60" t="s">
        <v>1436</v>
      </c>
      <c r="L910" s="41"/>
      <c r="M910" s="20"/>
      <c r="N910" s="20"/>
    </row>
    <row r="911" spans="1:14" ht="38.25" x14ac:dyDescent="0.2">
      <c r="A911" s="35"/>
      <c r="B911" s="15"/>
      <c r="C911" s="395" t="s">
        <v>793</v>
      </c>
      <c r="L911" s="41"/>
      <c r="M911" s="20"/>
      <c r="N911" s="20"/>
    </row>
    <row r="912" spans="1:14" ht="25.5" x14ac:dyDescent="0.2">
      <c r="A912" s="35"/>
      <c r="B912" s="15"/>
      <c r="C912" s="395" t="s">
        <v>790</v>
      </c>
      <c r="L912" s="41"/>
      <c r="M912" s="20"/>
      <c r="N912" s="20"/>
    </row>
    <row r="913" spans="1:14" ht="25.5" x14ac:dyDescent="0.2">
      <c r="A913" s="35"/>
      <c r="B913" s="15"/>
      <c r="C913" s="395" t="s">
        <v>86</v>
      </c>
      <c r="L913" s="41"/>
      <c r="M913" s="20"/>
      <c r="N913" s="20"/>
    </row>
    <row r="914" spans="1:14" x14ac:dyDescent="0.2">
      <c r="A914" s="35"/>
      <c r="B914" s="15"/>
      <c r="C914" s="395"/>
      <c r="L914" s="41"/>
      <c r="M914" s="20"/>
      <c r="N914" s="20"/>
    </row>
    <row r="915" spans="1:14" x14ac:dyDescent="0.2">
      <c r="A915" s="35"/>
      <c r="B915" s="15"/>
      <c r="C915" s="395" t="s">
        <v>224</v>
      </c>
      <c r="D915" s="14" t="s">
        <v>48</v>
      </c>
      <c r="E915" s="19">
        <v>3</v>
      </c>
      <c r="F915" s="542"/>
      <c r="G915" s="547">
        <f t="shared" ref="G915:G916" si="131">ROUND(E915*F915,2)</f>
        <v>0</v>
      </c>
      <c r="L915" s="41"/>
      <c r="M915" s="20"/>
      <c r="N915" s="20"/>
    </row>
    <row r="916" spans="1:14" x14ac:dyDescent="0.2">
      <c r="A916" s="35"/>
      <c r="B916" s="15"/>
      <c r="C916" s="395" t="s">
        <v>225</v>
      </c>
      <c r="D916" s="14" t="s">
        <v>48</v>
      </c>
      <c r="E916" s="19">
        <v>3</v>
      </c>
      <c r="F916" s="542"/>
      <c r="G916" s="547">
        <f t="shared" si="131"/>
        <v>0</v>
      </c>
      <c r="L916" s="41"/>
      <c r="M916" s="20"/>
      <c r="N916" s="20"/>
    </row>
    <row r="917" spans="1:14" x14ac:dyDescent="0.2">
      <c r="A917" s="42"/>
      <c r="B917" s="15"/>
      <c r="C917" s="395"/>
      <c r="L917" s="28"/>
    </row>
    <row r="918" spans="1:14" x14ac:dyDescent="0.2">
      <c r="A918" s="42"/>
      <c r="B918" s="15"/>
      <c r="C918" s="395"/>
      <c r="L918" s="28"/>
    </row>
    <row r="919" spans="1:14" ht="25.5" x14ac:dyDescent="0.2">
      <c r="A919" s="42">
        <f>+MAX($A$893:A918)+1</f>
        <v>3</v>
      </c>
      <c r="B919" s="15"/>
      <c r="C919" s="395" t="s">
        <v>227</v>
      </c>
      <c r="L919" s="41"/>
      <c r="M919" s="20"/>
      <c r="N919" s="20"/>
    </row>
    <row r="920" spans="1:14" ht="89.25" x14ac:dyDescent="0.2">
      <c r="A920" s="42"/>
      <c r="B920" s="15"/>
      <c r="C920" s="60" t="s">
        <v>2027</v>
      </c>
      <c r="L920" s="41"/>
      <c r="M920" s="20"/>
      <c r="N920" s="20"/>
    </row>
    <row r="921" spans="1:14" x14ac:dyDescent="0.2">
      <c r="A921" s="42"/>
      <c r="B921" s="15"/>
      <c r="C921" s="17" t="s">
        <v>858</v>
      </c>
      <c r="L921" s="41"/>
      <c r="M921" s="20"/>
      <c r="N921" s="20"/>
    </row>
    <row r="922" spans="1:14" ht="63.75" x14ac:dyDescent="0.2">
      <c r="A922" s="42"/>
      <c r="B922" s="15"/>
      <c r="C922" s="60" t="s">
        <v>1436</v>
      </c>
      <c r="L922" s="41"/>
      <c r="M922" s="20"/>
      <c r="N922" s="20"/>
    </row>
    <row r="923" spans="1:14" ht="38.25" x14ac:dyDescent="0.2">
      <c r="A923" s="35"/>
      <c r="B923" s="15"/>
      <c r="C923" s="395" t="s">
        <v>793</v>
      </c>
      <c r="L923" s="41"/>
      <c r="M923" s="20"/>
      <c r="N923" s="20"/>
    </row>
    <row r="924" spans="1:14" ht="25.5" x14ac:dyDescent="0.2">
      <c r="A924" s="35"/>
      <c r="B924" s="15"/>
      <c r="C924" s="395" t="s">
        <v>790</v>
      </c>
      <c r="L924" s="41"/>
      <c r="M924" s="20"/>
      <c r="N924" s="20"/>
    </row>
    <row r="925" spans="1:14" ht="25.5" x14ac:dyDescent="0.2">
      <c r="A925" s="35"/>
      <c r="B925" s="15"/>
      <c r="C925" s="395" t="s">
        <v>86</v>
      </c>
      <c r="L925" s="41"/>
      <c r="M925" s="20"/>
      <c r="N925" s="20"/>
    </row>
    <row r="926" spans="1:14" x14ac:dyDescent="0.2">
      <c r="A926" s="35"/>
      <c r="B926" s="15"/>
      <c r="C926" s="395"/>
      <c r="L926" s="41"/>
      <c r="M926" s="20"/>
      <c r="N926" s="20"/>
    </row>
    <row r="927" spans="1:14" x14ac:dyDescent="0.2">
      <c r="A927" s="35"/>
      <c r="B927" s="15"/>
      <c r="C927" s="395" t="s">
        <v>228</v>
      </c>
      <c r="D927" s="14" t="s">
        <v>48</v>
      </c>
      <c r="E927" s="19">
        <v>2</v>
      </c>
      <c r="F927" s="542"/>
      <c r="G927" s="547">
        <f t="shared" ref="G927:G928" si="132">ROUND(E927*F927,2)</f>
        <v>0</v>
      </c>
      <c r="L927" s="41"/>
      <c r="M927" s="20"/>
      <c r="N927" s="20"/>
    </row>
    <row r="928" spans="1:14" x14ac:dyDescent="0.2">
      <c r="A928" s="35"/>
      <c r="B928" s="15"/>
      <c r="C928" s="395" t="s">
        <v>229</v>
      </c>
      <c r="D928" s="14" t="s">
        <v>48</v>
      </c>
      <c r="E928" s="19">
        <v>6</v>
      </c>
      <c r="F928" s="542"/>
      <c r="G928" s="547">
        <f t="shared" si="132"/>
        <v>0</v>
      </c>
      <c r="L928" s="41"/>
      <c r="M928" s="20"/>
      <c r="N928" s="20"/>
    </row>
    <row r="929" spans="1:14" x14ac:dyDescent="0.2">
      <c r="A929" s="42"/>
      <c r="B929" s="15"/>
      <c r="C929" s="395"/>
      <c r="L929" s="28"/>
    </row>
    <row r="930" spans="1:14" x14ac:dyDescent="0.2">
      <c r="A930" s="42"/>
      <c r="B930" s="15"/>
      <c r="C930" s="395"/>
      <c r="L930" s="28"/>
    </row>
    <row r="931" spans="1:14" ht="25.5" x14ac:dyDescent="0.2">
      <c r="A931" s="42">
        <f>+MAX($A$893:A930)+1</f>
        <v>4</v>
      </c>
      <c r="B931" s="15"/>
      <c r="C931" s="395" t="s">
        <v>230</v>
      </c>
      <c r="L931" s="41"/>
      <c r="M931" s="20"/>
      <c r="N931" s="20"/>
    </row>
    <row r="932" spans="1:14" ht="89.25" x14ac:dyDescent="0.2">
      <c r="A932" s="42"/>
      <c r="B932" s="15"/>
      <c r="C932" s="60" t="s">
        <v>2027</v>
      </c>
      <c r="L932" s="41"/>
      <c r="M932" s="20"/>
      <c r="N932" s="20"/>
    </row>
    <row r="933" spans="1:14" x14ac:dyDescent="0.2">
      <c r="A933" s="42"/>
      <c r="B933" s="15"/>
      <c r="C933" s="17" t="s">
        <v>858</v>
      </c>
      <c r="L933" s="41"/>
      <c r="M933" s="20"/>
      <c r="N933" s="20"/>
    </row>
    <row r="934" spans="1:14" ht="38.25" x14ac:dyDescent="0.2">
      <c r="A934" s="35"/>
      <c r="B934" s="15"/>
      <c r="C934" s="60" t="s">
        <v>1482</v>
      </c>
      <c r="L934" s="41"/>
      <c r="M934" s="20"/>
      <c r="N934" s="20"/>
    </row>
    <row r="935" spans="1:14" ht="63.75" x14ac:dyDescent="0.2">
      <c r="A935" s="42"/>
      <c r="B935" s="15"/>
      <c r="C935" s="60" t="s">
        <v>1436</v>
      </c>
      <c r="L935" s="41"/>
      <c r="M935" s="20"/>
      <c r="N935" s="20"/>
    </row>
    <row r="936" spans="1:14" ht="38.25" x14ac:dyDescent="0.2">
      <c r="A936" s="35"/>
      <c r="B936" s="15"/>
      <c r="C936" s="395" t="s">
        <v>793</v>
      </c>
      <c r="L936" s="41"/>
      <c r="M936" s="20"/>
      <c r="N936" s="20"/>
    </row>
    <row r="937" spans="1:14" ht="25.5" x14ac:dyDescent="0.2">
      <c r="A937" s="35"/>
      <c r="B937" s="15"/>
      <c r="C937" s="395" t="s">
        <v>790</v>
      </c>
      <c r="L937" s="41"/>
      <c r="M937" s="20"/>
      <c r="N937" s="20"/>
    </row>
    <row r="938" spans="1:14" ht="25.5" x14ac:dyDescent="0.2">
      <c r="A938" s="35"/>
      <c r="B938" s="15"/>
      <c r="C938" s="395" t="s">
        <v>86</v>
      </c>
      <c r="L938" s="41"/>
      <c r="M938" s="20"/>
      <c r="N938" s="20"/>
    </row>
    <row r="939" spans="1:14" x14ac:dyDescent="0.2">
      <c r="A939" s="35"/>
      <c r="B939" s="15"/>
      <c r="C939" s="395"/>
      <c r="L939" s="41"/>
      <c r="M939" s="20"/>
      <c r="N939" s="20"/>
    </row>
    <row r="940" spans="1:14" x14ac:dyDescent="0.2">
      <c r="A940" s="35"/>
      <c r="B940" s="15"/>
      <c r="C940" s="395" t="s">
        <v>231</v>
      </c>
      <c r="D940" s="14" t="s">
        <v>48</v>
      </c>
      <c r="E940" s="19">
        <v>1</v>
      </c>
      <c r="F940" s="542"/>
      <c r="G940" s="547">
        <f t="shared" ref="G940:G941" si="133">ROUND(E940*F940,2)</f>
        <v>0</v>
      </c>
      <c r="L940" s="41"/>
      <c r="M940" s="20"/>
      <c r="N940" s="20"/>
    </row>
    <row r="941" spans="1:14" x14ac:dyDescent="0.2">
      <c r="A941" s="35"/>
      <c r="B941" s="15"/>
      <c r="C941" s="395" t="s">
        <v>232</v>
      </c>
      <c r="D941" s="14" t="s">
        <v>48</v>
      </c>
      <c r="E941" s="19">
        <v>2</v>
      </c>
      <c r="F941" s="542"/>
      <c r="G941" s="547">
        <f t="shared" si="133"/>
        <v>0</v>
      </c>
      <c r="L941" s="41"/>
      <c r="M941" s="20"/>
      <c r="N941" s="20"/>
    </row>
    <row r="942" spans="1:14" x14ac:dyDescent="0.2">
      <c r="A942" s="42"/>
      <c r="B942" s="15"/>
      <c r="C942" s="395"/>
      <c r="L942" s="28"/>
    </row>
    <row r="943" spans="1:14" x14ac:dyDescent="0.2">
      <c r="A943" s="42"/>
      <c r="B943" s="15"/>
      <c r="C943" s="395"/>
      <c r="L943" s="28"/>
    </row>
    <row r="944" spans="1:14" ht="25.5" x14ac:dyDescent="0.2">
      <c r="A944" s="42">
        <f>+MAX($A$893:A943)+1</f>
        <v>5</v>
      </c>
      <c r="B944" s="15"/>
      <c r="C944" s="395" t="s">
        <v>859</v>
      </c>
      <c r="L944" s="41"/>
      <c r="M944" s="20"/>
      <c r="N944" s="20"/>
    </row>
    <row r="945" spans="1:14" ht="89.25" x14ac:dyDescent="0.2">
      <c r="A945" s="35"/>
      <c r="B945" s="15"/>
      <c r="C945" s="60" t="s">
        <v>2028</v>
      </c>
      <c r="L945" s="41"/>
      <c r="M945" s="20"/>
      <c r="N945" s="20"/>
    </row>
    <row r="946" spans="1:14" x14ac:dyDescent="0.2">
      <c r="A946" s="35"/>
      <c r="B946" s="15"/>
      <c r="C946" s="17" t="s">
        <v>860</v>
      </c>
      <c r="L946" s="41"/>
      <c r="M946" s="20"/>
      <c r="N946" s="20"/>
    </row>
    <row r="947" spans="1:14" ht="38.25" x14ac:dyDescent="0.2">
      <c r="A947" s="35"/>
      <c r="B947" s="15"/>
      <c r="C947" s="395" t="s">
        <v>793</v>
      </c>
      <c r="L947" s="41"/>
      <c r="M947" s="20"/>
      <c r="N947" s="20"/>
    </row>
    <row r="948" spans="1:14" ht="25.5" x14ac:dyDescent="0.2">
      <c r="A948" s="35"/>
      <c r="B948" s="15"/>
      <c r="C948" s="395" t="s">
        <v>790</v>
      </c>
      <c r="L948" s="41"/>
      <c r="M948" s="20"/>
      <c r="N948" s="20"/>
    </row>
    <row r="949" spans="1:14" ht="25.5" x14ac:dyDescent="0.2">
      <c r="A949" s="35"/>
      <c r="B949" s="15"/>
      <c r="C949" s="395" t="s">
        <v>85</v>
      </c>
      <c r="L949" s="41"/>
      <c r="M949" s="20"/>
      <c r="N949" s="20"/>
    </row>
    <row r="950" spans="1:14" x14ac:dyDescent="0.2">
      <c r="A950" s="35"/>
      <c r="B950" s="15" t="s">
        <v>4</v>
      </c>
      <c r="C950" s="395" t="s">
        <v>233</v>
      </c>
      <c r="D950" s="14" t="s">
        <v>48</v>
      </c>
      <c r="E950" s="19">
        <v>1</v>
      </c>
      <c r="F950" s="542"/>
      <c r="G950" s="547">
        <f t="shared" ref="G950" si="134">ROUND(E950*F950,2)</f>
        <v>0</v>
      </c>
      <c r="L950" s="41"/>
      <c r="M950" s="20"/>
      <c r="N950" s="20"/>
    </row>
    <row r="951" spans="1:14" x14ac:dyDescent="0.2">
      <c r="A951" s="42"/>
      <c r="B951" s="15"/>
      <c r="C951" s="395"/>
      <c r="L951" s="28"/>
    </row>
    <row r="952" spans="1:14" x14ac:dyDescent="0.2">
      <c r="A952" s="42"/>
      <c r="B952" s="15"/>
      <c r="C952" s="395"/>
      <c r="L952" s="28"/>
    </row>
    <row r="953" spans="1:14" ht="25.5" x14ac:dyDescent="0.2">
      <c r="A953" s="42">
        <f>+MAX($A$893:A952)+1</f>
        <v>6</v>
      </c>
      <c r="B953" s="15"/>
      <c r="C953" s="395" t="s">
        <v>234</v>
      </c>
      <c r="L953" s="41"/>
      <c r="M953" s="20"/>
      <c r="N953" s="20"/>
    </row>
    <row r="954" spans="1:14" ht="89.25" x14ac:dyDescent="0.2">
      <c r="A954" s="35"/>
      <c r="B954" s="15"/>
      <c r="C954" s="60" t="s">
        <v>2029</v>
      </c>
      <c r="L954" s="41"/>
      <c r="M954" s="20"/>
      <c r="N954" s="20"/>
    </row>
    <row r="955" spans="1:14" x14ac:dyDescent="0.2">
      <c r="A955" s="35"/>
      <c r="B955" s="15"/>
      <c r="C955" s="17" t="s">
        <v>860</v>
      </c>
      <c r="L955" s="41"/>
      <c r="M955" s="20"/>
      <c r="N955" s="20"/>
    </row>
    <row r="956" spans="1:14" ht="38.25" x14ac:dyDescent="0.2">
      <c r="A956" s="35"/>
      <c r="B956" s="15"/>
      <c r="C956" s="395" t="s">
        <v>793</v>
      </c>
      <c r="L956" s="41"/>
      <c r="M956" s="20"/>
      <c r="N956" s="20"/>
    </row>
    <row r="957" spans="1:14" ht="25.5" x14ac:dyDescent="0.2">
      <c r="A957" s="35"/>
      <c r="B957" s="15"/>
      <c r="C957" s="395" t="s">
        <v>790</v>
      </c>
      <c r="L957" s="41"/>
      <c r="M957" s="20"/>
      <c r="N957" s="20"/>
    </row>
    <row r="958" spans="1:14" ht="25.5" x14ac:dyDescent="0.2">
      <c r="A958" s="35"/>
      <c r="B958" s="15"/>
      <c r="C958" s="395" t="s">
        <v>85</v>
      </c>
      <c r="L958" s="41"/>
      <c r="M958" s="20"/>
      <c r="N958" s="20"/>
    </row>
    <row r="959" spans="1:14" x14ac:dyDescent="0.2">
      <c r="A959" s="35"/>
      <c r="B959" s="15"/>
      <c r="C959" s="395"/>
      <c r="L959" s="41"/>
      <c r="M959" s="20"/>
      <c r="N959" s="20"/>
    </row>
    <row r="960" spans="1:14" x14ac:dyDescent="0.2">
      <c r="A960" s="35"/>
      <c r="B960" s="15" t="s">
        <v>4</v>
      </c>
      <c r="C960" s="395" t="s">
        <v>233</v>
      </c>
      <c r="D960" s="14" t="s">
        <v>48</v>
      </c>
      <c r="E960" s="19">
        <v>1</v>
      </c>
      <c r="F960" s="542"/>
      <c r="G960" s="547">
        <f t="shared" ref="G960" si="135">ROUND(E960*F960,2)</f>
        <v>0</v>
      </c>
      <c r="L960" s="41"/>
      <c r="M960" s="20"/>
      <c r="N960" s="20"/>
    </row>
    <row r="961" spans="1:14" x14ac:dyDescent="0.2">
      <c r="A961" s="42"/>
      <c r="B961" s="15"/>
      <c r="C961" s="395"/>
      <c r="L961" s="28"/>
    </row>
    <row r="962" spans="1:14" x14ac:dyDescent="0.2">
      <c r="A962" s="42"/>
      <c r="B962" s="15"/>
      <c r="C962" s="395"/>
      <c r="L962" s="28"/>
    </row>
    <row r="963" spans="1:14" ht="25.5" x14ac:dyDescent="0.2">
      <c r="A963" s="42">
        <f>+MAX($A$893:A962)+1</f>
        <v>7</v>
      </c>
      <c r="B963" s="15"/>
      <c r="C963" s="395" t="s">
        <v>1433</v>
      </c>
      <c r="L963" s="41"/>
      <c r="M963" s="20"/>
      <c r="N963" s="20"/>
    </row>
    <row r="964" spans="1:14" ht="89.25" x14ac:dyDescent="0.2">
      <c r="A964" s="35"/>
      <c r="B964" s="15"/>
      <c r="C964" s="60" t="s">
        <v>2026</v>
      </c>
      <c r="L964" s="41"/>
      <c r="M964" s="20"/>
      <c r="N964" s="20"/>
    </row>
    <row r="965" spans="1:14" ht="25.5" x14ac:dyDescent="0.2">
      <c r="A965" s="35"/>
      <c r="B965" s="15"/>
      <c r="C965" s="60" t="s">
        <v>1485</v>
      </c>
      <c r="L965" s="41"/>
      <c r="M965" s="20"/>
      <c r="N965" s="20"/>
    </row>
    <row r="966" spans="1:14" ht="25.5" x14ac:dyDescent="0.2">
      <c r="A966" s="35"/>
      <c r="B966" s="15"/>
      <c r="C966" s="60" t="s">
        <v>1447</v>
      </c>
      <c r="L966" s="41"/>
      <c r="M966" s="20"/>
      <c r="N966" s="20"/>
    </row>
    <row r="967" spans="1:14" x14ac:dyDescent="0.2">
      <c r="A967" s="35"/>
      <c r="B967" s="15"/>
      <c r="C967" s="17" t="s">
        <v>858</v>
      </c>
      <c r="L967" s="41"/>
      <c r="M967" s="20"/>
      <c r="N967" s="20"/>
    </row>
    <row r="968" spans="1:14" ht="66" customHeight="1" x14ac:dyDescent="0.2">
      <c r="A968" s="35"/>
      <c r="B968" s="15"/>
      <c r="C968" s="60" t="s">
        <v>1437</v>
      </c>
      <c r="L968" s="41"/>
      <c r="M968" s="20"/>
      <c r="N968" s="20"/>
    </row>
    <row r="969" spans="1:14" ht="38.25" x14ac:dyDescent="0.2">
      <c r="A969" s="35"/>
      <c r="B969" s="15"/>
      <c r="C969" s="395" t="s">
        <v>1435</v>
      </c>
      <c r="L969" s="41"/>
      <c r="M969" s="20"/>
      <c r="N969" s="20"/>
    </row>
    <row r="970" spans="1:14" ht="25.5" x14ac:dyDescent="0.2">
      <c r="A970" s="35"/>
      <c r="B970" s="15"/>
      <c r="C970" s="395" t="s">
        <v>790</v>
      </c>
      <c r="L970" s="41"/>
      <c r="M970" s="20"/>
      <c r="N970" s="20"/>
    </row>
    <row r="971" spans="1:14" ht="25.5" x14ac:dyDescent="0.2">
      <c r="A971" s="35"/>
      <c r="B971" s="15"/>
      <c r="C971" s="395" t="s">
        <v>85</v>
      </c>
      <c r="L971" s="41"/>
      <c r="M971" s="20"/>
      <c r="N971" s="20"/>
    </row>
    <row r="972" spans="1:14" x14ac:dyDescent="0.2">
      <c r="A972" s="35"/>
      <c r="B972" s="15"/>
      <c r="C972" s="395"/>
      <c r="L972" s="41"/>
      <c r="M972" s="20"/>
      <c r="N972" s="20"/>
    </row>
    <row r="973" spans="1:14" x14ac:dyDescent="0.2">
      <c r="A973" s="35"/>
      <c r="B973" s="15" t="s">
        <v>4</v>
      </c>
      <c r="C973" s="395" t="s">
        <v>235</v>
      </c>
      <c r="D973" s="14" t="s">
        <v>48</v>
      </c>
      <c r="E973" s="19">
        <v>1</v>
      </c>
      <c r="F973" s="542"/>
      <c r="G973" s="547">
        <f t="shared" ref="G973" si="136">ROUND(E973*F973,2)</f>
        <v>0</v>
      </c>
      <c r="L973" s="41"/>
      <c r="M973" s="20"/>
      <c r="N973" s="20"/>
    </row>
    <row r="974" spans="1:14" x14ac:dyDescent="0.2">
      <c r="A974" s="42"/>
      <c r="B974" s="15"/>
      <c r="C974" s="395"/>
      <c r="L974" s="28"/>
    </row>
    <row r="975" spans="1:14" x14ac:dyDescent="0.2">
      <c r="A975" s="42"/>
      <c r="B975" s="15"/>
      <c r="C975" s="395"/>
      <c r="L975" s="28"/>
    </row>
    <row r="976" spans="1:14" ht="25.5" x14ac:dyDescent="0.2">
      <c r="A976" s="42">
        <f>+MAX($A$893:A975)+1</f>
        <v>8</v>
      </c>
      <c r="B976" s="15"/>
      <c r="C976" s="395" t="s">
        <v>861</v>
      </c>
      <c r="L976" s="41"/>
      <c r="M976" s="20"/>
      <c r="N976" s="20"/>
    </row>
    <row r="977" spans="1:14" ht="89.25" x14ac:dyDescent="0.2">
      <c r="A977" s="35"/>
      <c r="B977" s="15"/>
      <c r="C977" s="60" t="s">
        <v>2029</v>
      </c>
      <c r="L977" s="41"/>
      <c r="M977" s="20"/>
      <c r="N977" s="20"/>
    </row>
    <row r="978" spans="1:14" ht="29.25" customHeight="1" x14ac:dyDescent="0.2">
      <c r="A978" s="35"/>
      <c r="B978" s="15"/>
      <c r="C978" s="60" t="s">
        <v>1447</v>
      </c>
      <c r="L978" s="41"/>
      <c r="M978" s="20"/>
      <c r="N978" s="20"/>
    </row>
    <row r="979" spans="1:14" x14ac:dyDescent="0.2">
      <c r="A979" s="35"/>
      <c r="B979" s="15"/>
      <c r="C979" s="17" t="s">
        <v>862</v>
      </c>
      <c r="L979" s="41"/>
      <c r="M979" s="20"/>
      <c r="N979" s="20"/>
    </row>
    <row r="980" spans="1:14" ht="38.25" x14ac:dyDescent="0.2">
      <c r="A980" s="35"/>
      <c r="B980" s="15"/>
      <c r="C980" s="395" t="s">
        <v>1435</v>
      </c>
      <c r="L980" s="41"/>
      <c r="M980" s="20"/>
      <c r="N980" s="20"/>
    </row>
    <row r="981" spans="1:14" ht="25.5" x14ac:dyDescent="0.2">
      <c r="A981" s="35"/>
      <c r="B981" s="15"/>
      <c r="C981" s="395" t="s">
        <v>790</v>
      </c>
      <c r="L981" s="41"/>
      <c r="M981" s="20"/>
      <c r="N981" s="20"/>
    </row>
    <row r="982" spans="1:14" ht="25.5" x14ac:dyDescent="0.2">
      <c r="A982" s="35"/>
      <c r="B982" s="15"/>
      <c r="C982" s="395" t="s">
        <v>85</v>
      </c>
      <c r="L982" s="41"/>
      <c r="M982" s="20"/>
      <c r="N982" s="20"/>
    </row>
    <row r="983" spans="1:14" x14ac:dyDescent="0.2">
      <c r="A983" s="35"/>
      <c r="B983" s="15"/>
      <c r="C983" s="395"/>
      <c r="L983" s="41"/>
      <c r="M983" s="20"/>
      <c r="N983" s="20"/>
    </row>
    <row r="984" spans="1:14" x14ac:dyDescent="0.2">
      <c r="A984" s="35"/>
      <c r="B984" s="15" t="s">
        <v>4</v>
      </c>
      <c r="C984" s="395" t="s">
        <v>236</v>
      </c>
      <c r="D984" s="14" t="s">
        <v>48</v>
      </c>
      <c r="E984" s="19">
        <v>6</v>
      </c>
      <c r="F984" s="542"/>
      <c r="G984" s="547">
        <f t="shared" ref="G984" si="137">ROUND(E984*F984,2)</f>
        <v>0</v>
      </c>
      <c r="L984" s="41"/>
      <c r="M984" s="20"/>
      <c r="N984" s="20"/>
    </row>
    <row r="985" spans="1:14" x14ac:dyDescent="0.2">
      <c r="A985" s="42"/>
      <c r="B985" s="15"/>
      <c r="C985" s="395"/>
      <c r="L985" s="28"/>
    </row>
    <row r="986" spans="1:14" x14ac:dyDescent="0.2">
      <c r="A986" s="42"/>
      <c r="B986" s="15"/>
      <c r="C986" s="395"/>
      <c r="L986" s="28"/>
    </row>
    <row r="987" spans="1:14" ht="25.5" x14ac:dyDescent="0.2">
      <c r="A987" s="42">
        <f>+MAX($A$893:A986)+1</f>
        <v>9</v>
      </c>
      <c r="B987" s="15"/>
      <c r="C987" s="395" t="s">
        <v>238</v>
      </c>
      <c r="L987" s="41"/>
      <c r="M987" s="20"/>
      <c r="N987" s="20"/>
    </row>
    <row r="988" spans="1:14" ht="89.25" x14ac:dyDescent="0.2">
      <c r="A988" s="35"/>
      <c r="B988" s="15"/>
      <c r="C988" s="60" t="s">
        <v>2029</v>
      </c>
      <c r="L988" s="41"/>
      <c r="M988" s="20"/>
      <c r="N988" s="20"/>
    </row>
    <row r="989" spans="1:14" x14ac:dyDescent="0.2">
      <c r="A989" s="35"/>
      <c r="B989" s="15"/>
      <c r="C989" s="17" t="s">
        <v>863</v>
      </c>
      <c r="L989" s="41"/>
      <c r="M989" s="20"/>
      <c r="N989" s="20"/>
    </row>
    <row r="990" spans="1:14" ht="38.25" x14ac:dyDescent="0.2">
      <c r="A990" s="35"/>
      <c r="B990" s="15"/>
      <c r="C990" s="395" t="s">
        <v>1435</v>
      </c>
      <c r="L990" s="41"/>
      <c r="M990" s="20"/>
      <c r="N990" s="20"/>
    </row>
    <row r="991" spans="1:14" ht="25.5" x14ac:dyDescent="0.2">
      <c r="A991" s="35"/>
      <c r="B991" s="15"/>
      <c r="C991" s="395" t="s">
        <v>790</v>
      </c>
      <c r="L991" s="41"/>
      <c r="M991" s="20"/>
      <c r="N991" s="20"/>
    </row>
    <row r="992" spans="1:14" ht="25.5" x14ac:dyDescent="0.2">
      <c r="A992" s="35"/>
      <c r="B992" s="15"/>
      <c r="C992" s="395" t="s">
        <v>85</v>
      </c>
      <c r="L992" s="41"/>
      <c r="M992" s="20"/>
      <c r="N992" s="20"/>
    </row>
    <row r="993" spans="1:14" x14ac:dyDescent="0.2">
      <c r="A993" s="35"/>
      <c r="B993" s="15"/>
      <c r="C993" s="395"/>
      <c r="L993" s="41"/>
      <c r="M993" s="20"/>
      <c r="N993" s="20"/>
    </row>
    <row r="994" spans="1:14" x14ac:dyDescent="0.2">
      <c r="A994" s="35"/>
      <c r="B994" s="15" t="s">
        <v>4</v>
      </c>
      <c r="C994" s="395" t="s">
        <v>239</v>
      </c>
      <c r="D994" s="14" t="s">
        <v>48</v>
      </c>
      <c r="E994" s="19">
        <v>1</v>
      </c>
      <c r="F994" s="542"/>
      <c r="G994" s="547">
        <f t="shared" ref="G994" si="138">ROUND(E994*F994,2)</f>
        <v>0</v>
      </c>
      <c r="L994" s="41"/>
      <c r="M994" s="20"/>
      <c r="N994" s="20"/>
    </row>
    <row r="995" spans="1:14" x14ac:dyDescent="0.2">
      <c r="A995" s="42"/>
      <c r="B995" s="15"/>
      <c r="C995" s="395"/>
      <c r="L995" s="28"/>
    </row>
    <row r="996" spans="1:14" x14ac:dyDescent="0.2">
      <c r="A996" s="42"/>
      <c r="B996" s="15"/>
      <c r="C996" s="395"/>
      <c r="L996" s="28"/>
    </row>
    <row r="997" spans="1:14" ht="25.5" x14ac:dyDescent="0.2">
      <c r="A997" s="42">
        <f>+MAX($A$893:A996)+1</f>
        <v>10</v>
      </c>
      <c r="B997" s="15"/>
      <c r="C997" s="395" t="s">
        <v>240</v>
      </c>
      <c r="L997" s="41"/>
      <c r="M997" s="20"/>
      <c r="N997" s="20"/>
    </row>
    <row r="998" spans="1:14" ht="89.25" x14ac:dyDescent="0.2">
      <c r="A998" s="35"/>
      <c r="B998" s="15"/>
      <c r="C998" s="60" t="s">
        <v>2029</v>
      </c>
      <c r="L998" s="41"/>
      <c r="M998" s="20"/>
      <c r="N998" s="20"/>
    </row>
    <row r="999" spans="1:14" ht="25.5" x14ac:dyDescent="0.2">
      <c r="A999" s="35"/>
      <c r="B999" s="15"/>
      <c r="C999" s="60" t="s">
        <v>1447</v>
      </c>
      <c r="L999" s="41"/>
      <c r="M999" s="20"/>
      <c r="N999" s="20"/>
    </row>
    <row r="1000" spans="1:14" x14ac:dyDescent="0.2">
      <c r="A1000" s="35"/>
      <c r="B1000" s="15"/>
      <c r="C1000" s="17" t="s">
        <v>864</v>
      </c>
      <c r="L1000" s="41"/>
      <c r="M1000" s="20"/>
      <c r="N1000" s="20"/>
    </row>
    <row r="1001" spans="1:14" ht="38.25" x14ac:dyDescent="0.2">
      <c r="A1001" s="35"/>
      <c r="B1001" s="15"/>
      <c r="C1001" s="395" t="s">
        <v>1435</v>
      </c>
      <c r="L1001" s="41"/>
      <c r="M1001" s="20"/>
      <c r="N1001" s="20"/>
    </row>
    <row r="1002" spans="1:14" ht="25.5" x14ac:dyDescent="0.2">
      <c r="A1002" s="35"/>
      <c r="B1002" s="15"/>
      <c r="C1002" s="395" t="s">
        <v>790</v>
      </c>
      <c r="L1002" s="41"/>
      <c r="M1002" s="20"/>
      <c r="N1002" s="20"/>
    </row>
    <row r="1003" spans="1:14" ht="25.5" x14ac:dyDescent="0.2">
      <c r="A1003" s="35"/>
      <c r="B1003" s="15"/>
      <c r="C1003" s="395" t="s">
        <v>85</v>
      </c>
      <c r="L1003" s="41"/>
      <c r="M1003" s="20"/>
      <c r="N1003" s="20"/>
    </row>
    <row r="1004" spans="1:14" x14ac:dyDescent="0.2">
      <c r="A1004" s="35"/>
      <c r="B1004" s="15"/>
      <c r="C1004" s="395"/>
      <c r="L1004" s="41"/>
      <c r="M1004" s="20"/>
      <c r="N1004" s="20"/>
    </row>
    <row r="1005" spans="1:14" x14ac:dyDescent="0.2">
      <c r="A1005" s="35"/>
      <c r="B1005" s="15" t="s">
        <v>4</v>
      </c>
      <c r="C1005" s="395" t="s">
        <v>241</v>
      </c>
      <c r="D1005" s="14" t="s">
        <v>48</v>
      </c>
      <c r="E1005" s="19">
        <v>1</v>
      </c>
      <c r="F1005" s="542"/>
      <c r="G1005" s="547">
        <f t="shared" ref="G1005" si="139">ROUND(E1005*F1005,2)</f>
        <v>0</v>
      </c>
      <c r="L1005" s="41"/>
      <c r="M1005" s="20"/>
      <c r="N1005" s="20"/>
    </row>
    <row r="1006" spans="1:14" x14ac:dyDescent="0.2">
      <c r="A1006" s="42"/>
      <c r="B1006" s="15"/>
      <c r="C1006" s="395"/>
      <c r="L1006" s="28"/>
    </row>
    <row r="1007" spans="1:14" x14ac:dyDescent="0.2">
      <c r="A1007" s="42"/>
      <c r="B1007" s="15"/>
      <c r="C1007" s="395"/>
      <c r="L1007" s="28"/>
    </row>
    <row r="1008" spans="1:14" ht="38.25" x14ac:dyDescent="0.2">
      <c r="A1008" s="42">
        <f>+MAX($A$893:A1007)+1</f>
        <v>11</v>
      </c>
      <c r="B1008" s="15"/>
      <c r="C1008" s="395" t="s">
        <v>1484</v>
      </c>
      <c r="L1008" s="41"/>
      <c r="M1008" s="20"/>
      <c r="N1008" s="20"/>
    </row>
    <row r="1009" spans="1:14" ht="76.5" x14ac:dyDescent="0.2">
      <c r="A1009" s="42"/>
      <c r="B1009" s="15"/>
      <c r="C1009" s="60" t="s">
        <v>2030</v>
      </c>
      <c r="L1009" s="41"/>
      <c r="M1009" s="20"/>
      <c r="N1009" s="20"/>
    </row>
    <row r="1010" spans="1:14" ht="25.5" x14ac:dyDescent="0.2">
      <c r="A1010" s="35"/>
      <c r="B1010" s="15"/>
      <c r="C1010" s="60" t="s">
        <v>1447</v>
      </c>
      <c r="L1010" s="41"/>
      <c r="M1010" s="20"/>
      <c r="N1010" s="20"/>
    </row>
    <row r="1011" spans="1:14" x14ac:dyDescent="0.2">
      <c r="A1011" s="42"/>
      <c r="B1011" s="15"/>
      <c r="C1011" s="17" t="s">
        <v>863</v>
      </c>
      <c r="L1011" s="41"/>
      <c r="M1011" s="20"/>
      <c r="N1011" s="20"/>
    </row>
    <row r="1012" spans="1:14" ht="38.25" x14ac:dyDescent="0.2">
      <c r="A1012" s="35"/>
      <c r="B1012" s="15"/>
      <c r="C1012" s="60" t="s">
        <v>1482</v>
      </c>
      <c r="L1012" s="41"/>
      <c r="M1012" s="20"/>
      <c r="N1012" s="20"/>
    </row>
    <row r="1013" spans="1:14" ht="38.25" x14ac:dyDescent="0.2">
      <c r="A1013" s="35"/>
      <c r="B1013" s="15"/>
      <c r="C1013" s="395" t="s">
        <v>793</v>
      </c>
      <c r="L1013" s="41"/>
      <c r="M1013" s="20"/>
      <c r="N1013" s="20"/>
    </row>
    <row r="1014" spans="1:14" ht="25.5" x14ac:dyDescent="0.2">
      <c r="A1014" s="35"/>
      <c r="B1014" s="15"/>
      <c r="C1014" s="395" t="s">
        <v>790</v>
      </c>
      <c r="L1014" s="41"/>
      <c r="M1014" s="20"/>
      <c r="N1014" s="20"/>
    </row>
    <row r="1015" spans="1:14" ht="25.5" x14ac:dyDescent="0.2">
      <c r="A1015" s="35"/>
      <c r="B1015" s="15"/>
      <c r="C1015" s="395" t="s">
        <v>86</v>
      </c>
      <c r="L1015" s="41"/>
      <c r="M1015" s="20"/>
      <c r="N1015" s="20"/>
    </row>
    <row r="1016" spans="1:14" x14ac:dyDescent="0.2">
      <c r="A1016" s="35"/>
      <c r="B1016" s="15"/>
      <c r="C1016" s="395"/>
      <c r="L1016" s="41"/>
      <c r="M1016" s="20"/>
      <c r="N1016" s="20"/>
    </row>
    <row r="1017" spans="1:14" x14ac:dyDescent="0.2">
      <c r="A1017" s="35"/>
      <c r="B1017" s="15"/>
      <c r="C1017" s="395" t="s">
        <v>242</v>
      </c>
      <c r="D1017" s="14" t="s">
        <v>48</v>
      </c>
      <c r="E1017" s="19">
        <v>2</v>
      </c>
      <c r="F1017" s="542"/>
      <c r="G1017" s="547">
        <f t="shared" ref="G1017" si="140">ROUND(E1017*F1017,2)</f>
        <v>0</v>
      </c>
      <c r="L1017" s="41"/>
      <c r="M1017" s="20"/>
      <c r="N1017" s="20"/>
    </row>
    <row r="1018" spans="1:14" x14ac:dyDescent="0.2">
      <c r="A1018" s="42"/>
      <c r="B1018" s="15"/>
      <c r="C1018" s="395"/>
      <c r="L1018" s="28"/>
    </row>
    <row r="1019" spans="1:14" x14ac:dyDescent="0.2">
      <c r="A1019" s="42"/>
      <c r="B1019" s="15"/>
      <c r="C1019" s="395"/>
      <c r="L1019" s="28"/>
    </row>
    <row r="1020" spans="1:14" ht="38.25" x14ac:dyDescent="0.2">
      <c r="A1020" s="42">
        <f>+MAX($A$893:A1019)+1</f>
        <v>12</v>
      </c>
      <c r="B1020" s="15"/>
      <c r="C1020" s="395" t="s">
        <v>1483</v>
      </c>
      <c r="L1020" s="41"/>
      <c r="M1020" s="20"/>
      <c r="N1020" s="20"/>
    </row>
    <row r="1021" spans="1:14" ht="76.5" x14ac:dyDescent="0.2">
      <c r="A1021" s="42"/>
      <c r="B1021" s="15"/>
      <c r="C1021" s="60" t="s">
        <v>2030</v>
      </c>
      <c r="L1021" s="41"/>
      <c r="M1021" s="20"/>
      <c r="N1021" s="20"/>
    </row>
    <row r="1022" spans="1:14" ht="25.5" x14ac:dyDescent="0.2">
      <c r="A1022" s="35"/>
      <c r="B1022" s="15"/>
      <c r="C1022" s="60" t="s">
        <v>1447</v>
      </c>
      <c r="L1022" s="41"/>
      <c r="M1022" s="20"/>
      <c r="N1022" s="20"/>
    </row>
    <row r="1023" spans="1:14" x14ac:dyDescent="0.2">
      <c r="A1023" s="42"/>
      <c r="B1023" s="15"/>
      <c r="C1023" s="17" t="s">
        <v>863</v>
      </c>
      <c r="L1023" s="41"/>
      <c r="M1023" s="20"/>
      <c r="N1023" s="20"/>
    </row>
    <row r="1024" spans="1:14" ht="38.25" x14ac:dyDescent="0.2">
      <c r="A1024" s="35"/>
      <c r="B1024" s="15"/>
      <c r="C1024" s="60" t="s">
        <v>1482</v>
      </c>
      <c r="L1024" s="41"/>
      <c r="M1024" s="20"/>
      <c r="N1024" s="20"/>
    </row>
    <row r="1025" spans="1:14" ht="38.25" x14ac:dyDescent="0.2">
      <c r="A1025" s="35"/>
      <c r="B1025" s="15"/>
      <c r="C1025" s="395" t="s">
        <v>1435</v>
      </c>
      <c r="L1025" s="41"/>
      <c r="M1025" s="20"/>
      <c r="N1025" s="20"/>
    </row>
    <row r="1026" spans="1:14" ht="25.5" x14ac:dyDescent="0.2">
      <c r="A1026" s="35"/>
      <c r="B1026" s="15"/>
      <c r="C1026" s="395" t="s">
        <v>790</v>
      </c>
      <c r="L1026" s="41"/>
      <c r="M1026" s="20"/>
      <c r="N1026" s="20"/>
    </row>
    <row r="1027" spans="1:14" ht="25.5" x14ac:dyDescent="0.2">
      <c r="A1027" s="35"/>
      <c r="B1027" s="15"/>
      <c r="C1027" s="395" t="s">
        <v>86</v>
      </c>
      <c r="L1027" s="41"/>
      <c r="M1027" s="20"/>
      <c r="N1027" s="20"/>
    </row>
    <row r="1028" spans="1:14" x14ac:dyDescent="0.2">
      <c r="A1028" s="35"/>
      <c r="B1028" s="15"/>
      <c r="C1028" s="395"/>
      <c r="L1028" s="41"/>
      <c r="M1028" s="20"/>
      <c r="N1028" s="20"/>
    </row>
    <row r="1029" spans="1:14" x14ac:dyDescent="0.2">
      <c r="A1029" s="35"/>
      <c r="B1029" s="15"/>
      <c r="C1029" s="395" t="s">
        <v>243</v>
      </c>
      <c r="D1029" s="14" t="s">
        <v>48</v>
      </c>
      <c r="E1029" s="19">
        <v>2</v>
      </c>
      <c r="F1029" s="542"/>
      <c r="G1029" s="547">
        <f t="shared" ref="G1029" si="141">ROUND(E1029*F1029,2)</f>
        <v>0</v>
      </c>
      <c r="L1029" s="41"/>
      <c r="M1029" s="20"/>
      <c r="N1029" s="20"/>
    </row>
    <row r="1030" spans="1:14" x14ac:dyDescent="0.2">
      <c r="A1030" s="42"/>
      <c r="B1030" s="15"/>
      <c r="C1030" s="395"/>
      <c r="L1030" s="28"/>
    </row>
    <row r="1031" spans="1:14" x14ac:dyDescent="0.2">
      <c r="A1031" s="42"/>
      <c r="B1031" s="15"/>
      <c r="C1031" s="395"/>
      <c r="L1031" s="28"/>
    </row>
    <row r="1032" spans="1:14" ht="25.5" x14ac:dyDescent="0.2">
      <c r="A1032" s="42">
        <f>+MAX($A$893:A1031)+1</f>
        <v>13</v>
      </c>
      <c r="B1032" s="15"/>
      <c r="C1032" s="395" t="s">
        <v>244</v>
      </c>
      <c r="L1032" s="41"/>
      <c r="M1032" s="20"/>
      <c r="N1032" s="20"/>
    </row>
    <row r="1033" spans="1:14" ht="38.25" x14ac:dyDescent="0.2">
      <c r="A1033" s="42"/>
      <c r="B1033" s="15"/>
      <c r="C1033" s="60" t="s">
        <v>1454</v>
      </c>
      <c r="L1033" s="41"/>
      <c r="M1033" s="20"/>
      <c r="N1033" s="20"/>
    </row>
    <row r="1034" spans="1:14" ht="38.25" x14ac:dyDescent="0.2">
      <c r="A1034" s="35"/>
      <c r="B1034" s="15"/>
      <c r="C1034" s="395" t="s">
        <v>1435</v>
      </c>
      <c r="L1034" s="41"/>
      <c r="M1034" s="20"/>
      <c r="N1034" s="20"/>
    </row>
    <row r="1035" spans="1:14" ht="25.5" x14ac:dyDescent="0.2">
      <c r="A1035" s="35"/>
      <c r="B1035" s="15"/>
      <c r="C1035" s="395" t="s">
        <v>790</v>
      </c>
      <c r="L1035" s="41"/>
      <c r="M1035" s="20"/>
      <c r="N1035" s="20"/>
    </row>
    <row r="1036" spans="1:14" ht="25.5" x14ac:dyDescent="0.2">
      <c r="A1036" s="35"/>
      <c r="B1036" s="15"/>
      <c r="C1036" s="395" t="s">
        <v>86</v>
      </c>
      <c r="L1036" s="41"/>
      <c r="M1036" s="20"/>
      <c r="N1036" s="20"/>
    </row>
    <row r="1037" spans="1:14" x14ac:dyDescent="0.2">
      <c r="A1037" s="35"/>
      <c r="B1037" s="15"/>
      <c r="C1037" s="395"/>
      <c r="L1037" s="41"/>
      <c r="M1037" s="20"/>
      <c r="N1037" s="20"/>
    </row>
    <row r="1038" spans="1:14" x14ac:dyDescent="0.2">
      <c r="A1038" s="35"/>
      <c r="B1038" s="15"/>
      <c r="C1038" s="395" t="s">
        <v>245</v>
      </c>
      <c r="D1038" s="14" t="s">
        <v>48</v>
      </c>
      <c r="E1038" s="19">
        <v>1</v>
      </c>
      <c r="F1038" s="542"/>
      <c r="G1038" s="547">
        <f t="shared" ref="G1038" si="142">ROUND(E1038*F1038,2)</f>
        <v>0</v>
      </c>
      <c r="L1038" s="41"/>
      <c r="M1038" s="20"/>
      <c r="N1038" s="20"/>
    </row>
    <row r="1039" spans="1:14" x14ac:dyDescent="0.2">
      <c r="A1039" s="42"/>
      <c r="B1039" s="15"/>
      <c r="C1039" s="395"/>
      <c r="L1039" s="28"/>
    </row>
    <row r="1040" spans="1:14" x14ac:dyDescent="0.2">
      <c r="A1040" s="42"/>
      <c r="B1040" s="15"/>
      <c r="C1040" s="395"/>
      <c r="L1040" s="28"/>
    </row>
    <row r="1041" spans="1:14" ht="38.25" x14ac:dyDescent="0.2">
      <c r="A1041" s="42">
        <f>+MAX($A$893:A1040)+1</f>
        <v>14</v>
      </c>
      <c r="B1041" s="15"/>
      <c r="C1041" s="395" t="s">
        <v>1456</v>
      </c>
      <c r="L1041" s="41"/>
      <c r="M1041" s="20"/>
      <c r="N1041" s="20"/>
    </row>
    <row r="1042" spans="1:14" ht="89.25" x14ac:dyDescent="0.2">
      <c r="A1042" s="35"/>
      <c r="B1042" s="15"/>
      <c r="C1042" s="60" t="s">
        <v>2029</v>
      </c>
      <c r="L1042" s="41"/>
      <c r="M1042" s="20"/>
      <c r="N1042" s="20"/>
    </row>
    <row r="1043" spans="1:14" x14ac:dyDescent="0.2">
      <c r="A1043" s="35"/>
      <c r="B1043" s="15"/>
      <c r="C1043" s="17" t="s">
        <v>1451</v>
      </c>
      <c r="H1043" s="17"/>
      <c r="L1043" s="41"/>
      <c r="M1043" s="20"/>
    </row>
    <row r="1044" spans="1:14" ht="38.25" x14ac:dyDescent="0.2">
      <c r="A1044" s="35"/>
      <c r="B1044" s="15"/>
      <c r="C1044" s="395" t="s">
        <v>1435</v>
      </c>
      <c r="L1044" s="41"/>
      <c r="M1044" s="20"/>
      <c r="N1044" s="20"/>
    </row>
    <row r="1045" spans="1:14" ht="25.5" x14ac:dyDescent="0.2">
      <c r="A1045" s="35"/>
      <c r="B1045" s="15"/>
      <c r="C1045" s="395" t="s">
        <v>790</v>
      </c>
      <c r="L1045" s="41"/>
      <c r="M1045" s="20"/>
      <c r="N1045" s="20"/>
    </row>
    <row r="1046" spans="1:14" ht="25.5" x14ac:dyDescent="0.2">
      <c r="A1046" s="35"/>
      <c r="B1046" s="15"/>
      <c r="C1046" s="395" t="s">
        <v>85</v>
      </c>
      <c r="L1046" s="41"/>
      <c r="M1046" s="20"/>
      <c r="N1046" s="20"/>
    </row>
    <row r="1047" spans="1:14" x14ac:dyDescent="0.2">
      <c r="A1047" s="35"/>
      <c r="B1047" s="15" t="s">
        <v>4</v>
      </c>
      <c r="C1047" s="395" t="s">
        <v>237</v>
      </c>
      <c r="D1047" s="14" t="s">
        <v>48</v>
      </c>
      <c r="E1047" s="19">
        <v>1</v>
      </c>
      <c r="F1047" s="542"/>
      <c r="G1047" s="547">
        <f t="shared" ref="G1047:G1048" si="143">ROUND(E1047*F1047,2)</f>
        <v>0</v>
      </c>
      <c r="L1047" s="41"/>
      <c r="M1047" s="20"/>
      <c r="N1047" s="20"/>
    </row>
    <row r="1048" spans="1:14" x14ac:dyDescent="0.2">
      <c r="A1048" s="35"/>
      <c r="B1048" s="15" t="s">
        <v>4</v>
      </c>
      <c r="C1048" s="395" t="s">
        <v>1455</v>
      </c>
      <c r="D1048" s="14" t="s">
        <v>48</v>
      </c>
      <c r="E1048" s="19">
        <v>1</v>
      </c>
      <c r="F1048" s="542"/>
      <c r="G1048" s="547">
        <f t="shared" si="143"/>
        <v>0</v>
      </c>
      <c r="L1048" s="41"/>
      <c r="M1048" s="20"/>
      <c r="N1048" s="20"/>
    </row>
    <row r="1049" spans="1:14" x14ac:dyDescent="0.2">
      <c r="A1049" s="35"/>
      <c r="B1049" s="15"/>
      <c r="C1049" s="395"/>
      <c r="L1049" s="41"/>
      <c r="M1049" s="20"/>
      <c r="N1049" s="20"/>
    </row>
    <row r="1050" spans="1:14" ht="13.5" thickBot="1" x14ac:dyDescent="0.25">
      <c r="A1050" s="42"/>
      <c r="B1050" s="15"/>
      <c r="C1050" s="395"/>
      <c r="L1050" s="28"/>
    </row>
    <row r="1051" spans="1:14" ht="13.5" thickBot="1" x14ac:dyDescent="0.25">
      <c r="A1051" s="401">
        <f>+A885</f>
        <v>15</v>
      </c>
      <c r="B1051" s="116"/>
      <c r="C1051" s="117" t="str">
        <f>+C885&amp;":"</f>
        <v>VANJSKA STOLARIJA:</v>
      </c>
      <c r="D1051" s="543"/>
      <c r="E1051" s="120" t="s">
        <v>14</v>
      </c>
      <c r="F1051" s="120"/>
      <c r="G1051" s="546">
        <f>SUM($G$894:G1050)</f>
        <v>0</v>
      </c>
      <c r="L1051" s="28"/>
    </row>
    <row r="1052" spans="1:14" x14ac:dyDescent="0.2">
      <c r="A1052" s="35"/>
      <c r="B1052" s="15"/>
      <c r="C1052" s="16"/>
      <c r="F1052" s="19">
        <v>0</v>
      </c>
      <c r="L1052" s="28"/>
    </row>
    <row r="1053" spans="1:14" ht="13.5" thickBot="1" x14ac:dyDescent="0.25">
      <c r="C1053" s="16"/>
      <c r="L1053" s="28"/>
    </row>
    <row r="1054" spans="1:14" s="28" customFormat="1" ht="13.5" thickBot="1" x14ac:dyDescent="0.25">
      <c r="A1054" s="118">
        <v>16</v>
      </c>
      <c r="B1054" s="116"/>
      <c r="C1054" s="117" t="s">
        <v>250</v>
      </c>
      <c r="D1054" s="846"/>
      <c r="E1054" s="119"/>
      <c r="F1054" s="119"/>
      <c r="G1054" s="551">
        <f>+F1054*E1054</f>
        <v>0</v>
      </c>
      <c r="H1054" s="41"/>
      <c r="I1054" s="41"/>
      <c r="J1054" s="41"/>
      <c r="K1054" s="41"/>
    </row>
    <row r="1055" spans="1:14" x14ac:dyDescent="0.2">
      <c r="A1055" s="42"/>
      <c r="B1055" s="15"/>
      <c r="C1055" s="395"/>
      <c r="L1055" s="28"/>
    </row>
    <row r="1056" spans="1:14" x14ac:dyDescent="0.2">
      <c r="A1056" s="42"/>
      <c r="B1056" s="15"/>
      <c r="C1056" s="395" t="s">
        <v>1438</v>
      </c>
      <c r="L1056" s="28"/>
    </row>
    <row r="1057" spans="1:14" ht="51" x14ac:dyDescent="0.2">
      <c r="A1057" s="42"/>
      <c r="B1057" s="15"/>
      <c r="C1057" s="60" t="s">
        <v>2031</v>
      </c>
      <c r="L1057" s="28"/>
    </row>
    <row r="1058" spans="1:14" ht="25.5" x14ac:dyDescent="0.2">
      <c r="A1058" s="42"/>
      <c r="B1058" s="15"/>
      <c r="C1058" s="60" t="s">
        <v>1480</v>
      </c>
      <c r="L1058" s="28"/>
    </row>
    <row r="1059" spans="1:14" x14ac:dyDescent="0.2">
      <c r="A1059" s="42"/>
      <c r="B1059" s="15"/>
      <c r="C1059" s="395"/>
      <c r="L1059" s="28"/>
    </row>
    <row r="1060" spans="1:14" ht="25.5" x14ac:dyDescent="0.2">
      <c r="A1060" s="42">
        <f>MAX(A$1059:A1059)+1</f>
        <v>1</v>
      </c>
      <c r="B1060" s="15"/>
      <c r="C1060" s="395" t="s">
        <v>1479</v>
      </c>
      <c r="H1060" s="17"/>
      <c r="L1060" s="41"/>
      <c r="M1060" s="20"/>
    </row>
    <row r="1061" spans="1:14" ht="89.25" x14ac:dyDescent="0.2">
      <c r="A1061" s="35"/>
      <c r="B1061" s="15"/>
      <c r="C1061" s="395" t="s">
        <v>1478</v>
      </c>
      <c r="H1061" s="17"/>
      <c r="L1061" s="41"/>
      <c r="M1061" s="20"/>
    </row>
    <row r="1062" spans="1:14" ht="38.25" x14ac:dyDescent="0.2">
      <c r="A1062" s="42"/>
      <c r="B1062" s="15"/>
      <c r="C1062" s="395" t="s">
        <v>1435</v>
      </c>
      <c r="H1062" s="44"/>
      <c r="I1062" s="17"/>
      <c r="J1062" s="17"/>
      <c r="K1062" s="17"/>
    </row>
    <row r="1063" spans="1:14" x14ac:dyDescent="0.2">
      <c r="A1063" s="35"/>
      <c r="B1063" s="15"/>
      <c r="C1063" s="395" t="s">
        <v>102</v>
      </c>
      <c r="H1063" s="17"/>
      <c r="L1063" s="41"/>
      <c r="M1063" s="20"/>
    </row>
    <row r="1064" spans="1:14" x14ac:dyDescent="0.2">
      <c r="A1064" s="35"/>
      <c r="B1064" s="15"/>
      <c r="C1064" s="395" t="s">
        <v>87</v>
      </c>
      <c r="H1064" s="17"/>
      <c r="L1064" s="41"/>
      <c r="M1064" s="20"/>
    </row>
    <row r="1065" spans="1:14" x14ac:dyDescent="0.2">
      <c r="A1065" s="35"/>
      <c r="B1065" s="15"/>
      <c r="C1065" s="395"/>
      <c r="H1065" s="17"/>
      <c r="L1065" s="41"/>
      <c r="M1065" s="20"/>
    </row>
    <row r="1066" spans="1:14" x14ac:dyDescent="0.2">
      <c r="A1066" s="35"/>
      <c r="B1066" s="15" t="s">
        <v>4</v>
      </c>
      <c r="C1066" s="395" t="s">
        <v>251</v>
      </c>
      <c r="D1066" s="14" t="s">
        <v>48</v>
      </c>
      <c r="E1066" s="19">
        <v>8</v>
      </c>
      <c r="F1066" s="542"/>
      <c r="G1066" s="547">
        <f t="shared" ref="G1066" si="144">ROUND(E1066*F1066,2)</f>
        <v>0</v>
      </c>
      <c r="H1066" s="17"/>
      <c r="L1066" s="41"/>
      <c r="M1066" s="20"/>
    </row>
    <row r="1067" spans="1:14" x14ac:dyDescent="0.2">
      <c r="A1067" s="42"/>
      <c r="B1067" s="15"/>
      <c r="C1067" s="395"/>
      <c r="L1067" s="28"/>
    </row>
    <row r="1068" spans="1:14" x14ac:dyDescent="0.2">
      <c r="A1068" s="42"/>
      <c r="B1068" s="15"/>
      <c r="C1068" s="395"/>
      <c r="L1068" s="28"/>
    </row>
    <row r="1069" spans="1:14" ht="25.5" x14ac:dyDescent="0.2">
      <c r="A1069" s="42">
        <f>MAX(A$1059:A1068)+1</f>
        <v>2</v>
      </c>
      <c r="B1069" s="15"/>
      <c r="C1069" s="395" t="s">
        <v>1477</v>
      </c>
      <c r="H1069" s="17"/>
      <c r="L1069" s="41"/>
      <c r="M1069" s="20"/>
    </row>
    <row r="1070" spans="1:14" ht="25.5" x14ac:dyDescent="0.2">
      <c r="A1070" s="42"/>
      <c r="B1070" s="15"/>
      <c r="C1070" s="60" t="s">
        <v>1476</v>
      </c>
      <c r="H1070" s="17"/>
      <c r="L1070" s="41"/>
      <c r="M1070" s="20"/>
    </row>
    <row r="1071" spans="1:14" ht="153" x14ac:dyDescent="0.2">
      <c r="A1071" s="35"/>
      <c r="B1071" s="15"/>
      <c r="C1071" s="395" t="s">
        <v>1472</v>
      </c>
      <c r="H1071" s="17"/>
      <c r="L1071" s="41"/>
      <c r="M1071" s="20"/>
    </row>
    <row r="1072" spans="1:14" ht="76.5" x14ac:dyDescent="0.2">
      <c r="A1072" s="35"/>
      <c r="B1072" s="15"/>
      <c r="C1072" s="60" t="s">
        <v>1443</v>
      </c>
      <c r="L1072" s="41"/>
      <c r="M1072" s="20"/>
      <c r="N1072" s="20"/>
    </row>
    <row r="1073" spans="1:14" x14ac:dyDescent="0.2">
      <c r="A1073" s="42"/>
      <c r="B1073" s="15"/>
      <c r="C1073" s="17" t="s">
        <v>1449</v>
      </c>
      <c r="L1073" s="41"/>
      <c r="M1073" s="20"/>
      <c r="N1073" s="20"/>
    </row>
    <row r="1074" spans="1:14" ht="38.25" x14ac:dyDescent="0.2">
      <c r="A1074" s="42"/>
      <c r="B1074" s="15"/>
      <c r="C1074" s="395" t="s">
        <v>1435</v>
      </c>
      <c r="H1074" s="44"/>
      <c r="I1074" s="17"/>
      <c r="J1074" s="17"/>
      <c r="K1074" s="17"/>
    </row>
    <row r="1075" spans="1:14" x14ac:dyDescent="0.2">
      <c r="A1075" s="35"/>
      <c r="B1075" s="15"/>
      <c r="C1075" s="395" t="s">
        <v>102</v>
      </c>
      <c r="H1075" s="17"/>
      <c r="L1075" s="41"/>
      <c r="M1075" s="20"/>
    </row>
    <row r="1076" spans="1:14" x14ac:dyDescent="0.2">
      <c r="A1076" s="35"/>
      <c r="B1076" s="15"/>
      <c r="C1076" s="395" t="s">
        <v>87</v>
      </c>
      <c r="H1076" s="17"/>
      <c r="L1076" s="41"/>
      <c r="M1076" s="20"/>
    </row>
    <row r="1077" spans="1:14" x14ac:dyDescent="0.2">
      <c r="A1077" s="35"/>
      <c r="B1077" s="15"/>
      <c r="C1077" s="395"/>
      <c r="H1077" s="17"/>
      <c r="L1077" s="41"/>
      <c r="M1077" s="20"/>
    </row>
    <row r="1078" spans="1:14" x14ac:dyDescent="0.2">
      <c r="A1078" s="35"/>
      <c r="B1078" s="15" t="s">
        <v>4</v>
      </c>
      <c r="C1078" s="395" t="s">
        <v>1475</v>
      </c>
      <c r="D1078" s="14" t="s">
        <v>48</v>
      </c>
      <c r="E1078" s="19">
        <v>3</v>
      </c>
      <c r="F1078" s="542"/>
      <c r="G1078" s="547">
        <f t="shared" ref="G1078:G1080" si="145">ROUND(E1078*F1078,2)</f>
        <v>0</v>
      </c>
      <c r="H1078" s="17"/>
      <c r="L1078" s="41"/>
      <c r="M1078" s="20"/>
    </row>
    <row r="1079" spans="1:14" x14ac:dyDescent="0.2">
      <c r="A1079" s="35"/>
      <c r="B1079" s="15" t="s">
        <v>4</v>
      </c>
      <c r="C1079" s="395" t="s">
        <v>1474</v>
      </c>
      <c r="D1079" s="14" t="s">
        <v>48</v>
      </c>
      <c r="E1079" s="19">
        <v>3</v>
      </c>
      <c r="F1079" s="542"/>
      <c r="G1079" s="547">
        <f t="shared" si="145"/>
        <v>0</v>
      </c>
      <c r="H1079" s="17"/>
      <c r="L1079" s="41"/>
      <c r="M1079" s="20"/>
    </row>
    <row r="1080" spans="1:14" x14ac:dyDescent="0.2">
      <c r="A1080" s="35"/>
      <c r="B1080" s="15" t="s">
        <v>4</v>
      </c>
      <c r="C1080" s="395" t="s">
        <v>1442</v>
      </c>
      <c r="D1080" s="14" t="s">
        <v>48</v>
      </c>
      <c r="E1080" s="19">
        <v>2</v>
      </c>
      <c r="F1080" s="542"/>
      <c r="G1080" s="547">
        <f t="shared" si="145"/>
        <v>0</v>
      </c>
      <c r="H1080" s="17"/>
      <c r="L1080" s="41"/>
      <c r="M1080" s="20"/>
    </row>
    <row r="1081" spans="1:14" x14ac:dyDescent="0.2">
      <c r="A1081" s="42"/>
      <c r="B1081" s="15"/>
      <c r="C1081" s="395"/>
      <c r="L1081" s="28"/>
    </row>
    <row r="1082" spans="1:14" x14ac:dyDescent="0.2">
      <c r="A1082" s="42"/>
      <c r="B1082" s="15"/>
      <c r="C1082" s="395"/>
      <c r="L1082" s="28"/>
    </row>
    <row r="1083" spans="1:14" ht="25.5" x14ac:dyDescent="0.2">
      <c r="A1083" s="42">
        <f>MAX(A$1059:A1082)+1</f>
        <v>3</v>
      </c>
      <c r="B1083" s="15"/>
      <c r="C1083" s="395" t="s">
        <v>1473</v>
      </c>
      <c r="H1083" s="17"/>
      <c r="L1083" s="41"/>
      <c r="M1083" s="20"/>
    </row>
    <row r="1084" spans="1:14" ht="153" x14ac:dyDescent="0.2">
      <c r="A1084" s="35"/>
      <c r="B1084" s="15"/>
      <c r="C1084" s="395" t="s">
        <v>1472</v>
      </c>
      <c r="H1084" s="17"/>
      <c r="L1084" s="41"/>
      <c r="M1084" s="20"/>
    </row>
    <row r="1085" spans="1:14" ht="38.25" x14ac:dyDescent="0.2">
      <c r="A1085" s="42"/>
      <c r="B1085" s="15"/>
      <c r="C1085" s="395" t="s">
        <v>1435</v>
      </c>
      <c r="H1085" s="44"/>
      <c r="I1085" s="17"/>
      <c r="J1085" s="17"/>
      <c r="K1085" s="17"/>
    </row>
    <row r="1086" spans="1:14" x14ac:dyDescent="0.2">
      <c r="A1086" s="35"/>
      <c r="B1086" s="15"/>
      <c r="C1086" s="395" t="s">
        <v>102</v>
      </c>
      <c r="H1086" s="17"/>
      <c r="L1086" s="41"/>
      <c r="M1086" s="20"/>
    </row>
    <row r="1087" spans="1:14" x14ac:dyDescent="0.2">
      <c r="A1087" s="35"/>
      <c r="B1087" s="15"/>
      <c r="C1087" s="395" t="s">
        <v>87</v>
      </c>
      <c r="H1087" s="17"/>
      <c r="L1087" s="41"/>
      <c r="M1087" s="20"/>
    </row>
    <row r="1088" spans="1:14" x14ac:dyDescent="0.2">
      <c r="A1088" s="35"/>
      <c r="B1088" s="15"/>
      <c r="C1088" s="395"/>
      <c r="H1088" s="17"/>
      <c r="L1088" s="41"/>
      <c r="M1088" s="20"/>
    </row>
    <row r="1089" spans="1:14" x14ac:dyDescent="0.2">
      <c r="A1089" s="35"/>
      <c r="B1089" s="15" t="s">
        <v>4</v>
      </c>
      <c r="C1089" s="395" t="s">
        <v>1450</v>
      </c>
      <c r="D1089" s="14" t="s">
        <v>48</v>
      </c>
      <c r="E1089" s="19">
        <v>10</v>
      </c>
      <c r="F1089" s="542"/>
      <c r="G1089" s="547">
        <f t="shared" ref="G1089:G1090" si="146">ROUND(E1089*F1089,2)</f>
        <v>0</v>
      </c>
      <c r="H1089" s="17"/>
      <c r="L1089" s="41"/>
      <c r="M1089" s="20"/>
    </row>
    <row r="1090" spans="1:14" x14ac:dyDescent="0.2">
      <c r="A1090" s="35"/>
      <c r="B1090" s="15" t="s">
        <v>4</v>
      </c>
      <c r="C1090" s="395" t="s">
        <v>1471</v>
      </c>
      <c r="D1090" s="14" t="s">
        <v>48</v>
      </c>
      <c r="E1090" s="19">
        <v>4</v>
      </c>
      <c r="F1090" s="542"/>
      <c r="G1090" s="547">
        <f t="shared" si="146"/>
        <v>0</v>
      </c>
      <c r="H1090" s="17"/>
      <c r="L1090" s="41"/>
      <c r="M1090" s="20"/>
    </row>
    <row r="1091" spans="1:14" x14ac:dyDescent="0.2">
      <c r="A1091" s="42"/>
      <c r="B1091" s="15"/>
      <c r="C1091" s="395"/>
      <c r="L1091" s="28"/>
    </row>
    <row r="1092" spans="1:14" x14ac:dyDescent="0.2">
      <c r="A1092" s="42"/>
      <c r="B1092" s="15"/>
      <c r="C1092" s="395"/>
      <c r="L1092" s="28"/>
    </row>
    <row r="1093" spans="1:14" ht="25.5" x14ac:dyDescent="0.2">
      <c r="A1093" s="42">
        <f>MAX(A$1059:A1092)+1</f>
        <v>4</v>
      </c>
      <c r="B1093" s="15"/>
      <c r="C1093" s="395" t="s">
        <v>1470</v>
      </c>
      <c r="H1093" s="17"/>
      <c r="L1093" s="41"/>
      <c r="M1093" s="20"/>
    </row>
    <row r="1094" spans="1:14" ht="25.5" x14ac:dyDescent="0.2">
      <c r="A1094" s="42"/>
      <c r="B1094" s="15"/>
      <c r="C1094" s="395" t="s">
        <v>1434</v>
      </c>
      <c r="L1094" s="41"/>
      <c r="M1094" s="20"/>
      <c r="N1094" s="20"/>
    </row>
    <row r="1095" spans="1:14" ht="89.25" x14ac:dyDescent="0.2">
      <c r="A1095" s="35"/>
      <c r="B1095" s="15"/>
      <c r="C1095" s="395" t="s">
        <v>1469</v>
      </c>
      <c r="H1095" s="17"/>
      <c r="L1095" s="41"/>
      <c r="M1095" s="20"/>
    </row>
    <row r="1096" spans="1:14" ht="76.5" x14ac:dyDescent="0.2">
      <c r="A1096" s="35"/>
      <c r="B1096" s="15"/>
      <c r="C1096" s="60" t="s">
        <v>1446</v>
      </c>
      <c r="L1096" s="41"/>
      <c r="M1096" s="20"/>
      <c r="N1096" s="20"/>
    </row>
    <row r="1097" spans="1:14" ht="38.25" x14ac:dyDescent="0.2">
      <c r="A1097" s="42"/>
      <c r="B1097" s="15"/>
      <c r="C1097" s="395" t="s">
        <v>793</v>
      </c>
      <c r="H1097" s="44"/>
      <c r="I1097" s="17"/>
      <c r="J1097" s="17"/>
      <c r="K1097" s="17"/>
    </row>
    <row r="1098" spans="1:14" x14ac:dyDescent="0.2">
      <c r="A1098" s="35"/>
      <c r="B1098" s="15"/>
      <c r="C1098" s="395" t="s">
        <v>102</v>
      </c>
      <c r="H1098" s="17"/>
      <c r="L1098" s="41"/>
      <c r="M1098" s="20"/>
    </row>
    <row r="1099" spans="1:14" x14ac:dyDescent="0.2">
      <c r="A1099" s="35"/>
      <c r="B1099" s="15"/>
      <c r="C1099" s="395" t="s">
        <v>87</v>
      </c>
      <c r="H1099" s="17"/>
      <c r="L1099" s="41"/>
      <c r="M1099" s="20"/>
    </row>
    <row r="1100" spans="1:14" x14ac:dyDescent="0.2">
      <c r="A1100" s="35"/>
      <c r="B1100" s="15"/>
      <c r="C1100" s="395"/>
      <c r="H1100" s="17"/>
      <c r="L1100" s="41"/>
      <c r="M1100" s="20"/>
    </row>
    <row r="1101" spans="1:14" x14ac:dyDescent="0.2">
      <c r="A1101" s="35"/>
      <c r="B1101" s="15" t="s">
        <v>4</v>
      </c>
      <c r="C1101" s="395" t="s">
        <v>252</v>
      </c>
      <c r="D1101" s="14" t="s">
        <v>48</v>
      </c>
      <c r="E1101" s="19">
        <v>1</v>
      </c>
      <c r="F1101" s="542"/>
      <c r="G1101" s="547">
        <f t="shared" ref="G1101" si="147">ROUND(E1101*F1101,2)</f>
        <v>0</v>
      </c>
      <c r="H1101" s="17"/>
      <c r="L1101" s="41"/>
      <c r="M1101" s="20"/>
    </row>
    <row r="1102" spans="1:14" x14ac:dyDescent="0.2">
      <c r="A1102" s="42"/>
      <c r="B1102" s="15"/>
      <c r="C1102" s="395"/>
      <c r="L1102" s="28"/>
    </row>
    <row r="1103" spans="1:14" x14ac:dyDescent="0.2">
      <c r="A1103" s="42"/>
      <c r="B1103" s="15"/>
      <c r="C1103" s="395"/>
      <c r="L1103" s="28"/>
    </row>
    <row r="1104" spans="1:14" ht="25.5" x14ac:dyDescent="0.2">
      <c r="A1104" s="42">
        <f>MAX(A$1059:A1103)+1</f>
        <v>5</v>
      </c>
      <c r="B1104" s="15"/>
      <c r="C1104" s="395" t="s">
        <v>1468</v>
      </c>
      <c r="H1104" s="17"/>
      <c r="L1104" s="41"/>
      <c r="M1104" s="20"/>
    </row>
    <row r="1105" spans="1:14" ht="76.5" x14ac:dyDescent="0.2">
      <c r="A1105" s="35"/>
      <c r="B1105" s="15"/>
      <c r="C1105" s="395" t="s">
        <v>1467</v>
      </c>
      <c r="H1105" s="17"/>
      <c r="L1105" s="41"/>
      <c r="M1105" s="20"/>
    </row>
    <row r="1106" spans="1:14" x14ac:dyDescent="0.2">
      <c r="A1106" s="35"/>
      <c r="B1106" s="15"/>
      <c r="C1106" s="60" t="s">
        <v>1448</v>
      </c>
      <c r="L1106" s="41"/>
      <c r="M1106" s="20"/>
      <c r="N1106" s="20"/>
    </row>
    <row r="1107" spans="1:14" ht="51" x14ac:dyDescent="0.2">
      <c r="A1107" s="35"/>
      <c r="B1107" s="15"/>
      <c r="C1107" s="60" t="s">
        <v>1444</v>
      </c>
      <c r="L1107" s="41"/>
      <c r="M1107" s="20"/>
      <c r="N1107" s="20"/>
    </row>
    <row r="1108" spans="1:14" x14ac:dyDescent="0.2">
      <c r="A1108" s="35"/>
      <c r="B1108" s="15"/>
      <c r="C1108" s="17" t="s">
        <v>1445</v>
      </c>
      <c r="L1108" s="41"/>
      <c r="M1108" s="20"/>
      <c r="N1108" s="20"/>
    </row>
    <row r="1109" spans="1:14" ht="38.25" x14ac:dyDescent="0.2">
      <c r="A1109" s="42"/>
      <c r="B1109" s="15"/>
      <c r="C1109" s="395" t="s">
        <v>793</v>
      </c>
      <c r="H1109" s="44"/>
      <c r="I1109" s="17"/>
      <c r="J1109" s="17"/>
      <c r="K1109" s="17"/>
    </row>
    <row r="1110" spans="1:14" x14ac:dyDescent="0.2">
      <c r="A1110" s="35"/>
      <c r="B1110" s="15"/>
      <c r="C1110" s="395" t="s">
        <v>102</v>
      </c>
      <c r="H1110" s="17"/>
      <c r="L1110" s="41"/>
      <c r="M1110" s="20"/>
    </row>
    <row r="1111" spans="1:14" x14ac:dyDescent="0.2">
      <c r="A1111" s="35"/>
      <c r="B1111" s="15"/>
      <c r="C1111" s="395" t="s">
        <v>87</v>
      </c>
      <c r="H1111" s="17"/>
      <c r="L1111" s="41"/>
      <c r="M1111" s="20"/>
    </row>
    <row r="1112" spans="1:14" x14ac:dyDescent="0.2">
      <c r="A1112" s="35"/>
      <c r="B1112" s="15"/>
      <c r="C1112" s="395"/>
      <c r="H1112" s="17"/>
      <c r="L1112" s="41"/>
      <c r="M1112" s="20"/>
    </row>
    <row r="1113" spans="1:14" x14ac:dyDescent="0.2">
      <c r="A1113" s="35"/>
      <c r="B1113" s="15" t="s">
        <v>4</v>
      </c>
      <c r="C1113" s="395" t="s">
        <v>253</v>
      </c>
      <c r="D1113" s="14" t="s">
        <v>48</v>
      </c>
      <c r="E1113" s="19">
        <v>1</v>
      </c>
      <c r="F1113" s="542"/>
      <c r="G1113" s="547">
        <f t="shared" ref="G1113" si="148">ROUND(E1113*F1113,2)</f>
        <v>0</v>
      </c>
      <c r="H1113" s="17"/>
      <c r="L1113" s="41"/>
      <c r="M1113" s="20"/>
    </row>
    <row r="1114" spans="1:14" x14ac:dyDescent="0.2">
      <c r="A1114" s="42"/>
      <c r="B1114" s="15"/>
      <c r="C1114" s="395"/>
      <c r="L1114" s="28"/>
    </row>
    <row r="1115" spans="1:14" x14ac:dyDescent="0.2">
      <c r="A1115" s="42"/>
      <c r="B1115" s="15"/>
      <c r="C1115" s="395"/>
      <c r="L1115" s="28"/>
    </row>
    <row r="1116" spans="1:14" ht="25.5" x14ac:dyDescent="0.2">
      <c r="A1116" s="42">
        <f>MAX(A$1059:A1115)+1</f>
        <v>6</v>
      </c>
      <c r="B1116" s="15"/>
      <c r="C1116" s="395" t="s">
        <v>1466</v>
      </c>
      <c r="H1116" s="17"/>
      <c r="L1116" s="41"/>
      <c r="M1116" s="20"/>
    </row>
    <row r="1117" spans="1:14" ht="76.5" x14ac:dyDescent="0.2">
      <c r="A1117" s="35"/>
      <c r="B1117" s="15"/>
      <c r="C1117" s="395" t="s">
        <v>1465</v>
      </c>
      <c r="H1117" s="17"/>
      <c r="L1117" s="41"/>
      <c r="M1117" s="20"/>
    </row>
    <row r="1118" spans="1:14" x14ac:dyDescent="0.2">
      <c r="A1118" s="35"/>
      <c r="B1118" s="15"/>
      <c r="C1118" s="17" t="s">
        <v>1451</v>
      </c>
      <c r="H1118" s="17"/>
      <c r="L1118" s="41"/>
      <c r="M1118" s="20"/>
    </row>
    <row r="1119" spans="1:14" ht="38.25" x14ac:dyDescent="0.2">
      <c r="A1119" s="42"/>
      <c r="B1119" s="15"/>
      <c r="C1119" s="395" t="s">
        <v>793</v>
      </c>
      <c r="H1119" s="44"/>
      <c r="I1119" s="17"/>
      <c r="J1119" s="17"/>
      <c r="K1119" s="17"/>
    </row>
    <row r="1120" spans="1:14" x14ac:dyDescent="0.2">
      <c r="A1120" s="35"/>
      <c r="B1120" s="15"/>
      <c r="C1120" s="395" t="s">
        <v>102</v>
      </c>
      <c r="H1120" s="17"/>
      <c r="L1120" s="41"/>
      <c r="M1120" s="20"/>
    </row>
    <row r="1121" spans="1:14" x14ac:dyDescent="0.2">
      <c r="A1121" s="35"/>
      <c r="B1121" s="15"/>
      <c r="C1121" s="395" t="s">
        <v>87</v>
      </c>
      <c r="H1121" s="17"/>
      <c r="L1121" s="41"/>
      <c r="M1121" s="20"/>
    </row>
    <row r="1122" spans="1:14" x14ac:dyDescent="0.2">
      <c r="A1122" s="35"/>
      <c r="B1122" s="15"/>
      <c r="C1122" s="395"/>
      <c r="H1122" s="17"/>
      <c r="L1122" s="41"/>
      <c r="M1122" s="20"/>
    </row>
    <row r="1123" spans="1:14" x14ac:dyDescent="0.2">
      <c r="A1123" s="35"/>
      <c r="B1123" s="15" t="s">
        <v>4</v>
      </c>
      <c r="C1123" s="395" t="s">
        <v>254</v>
      </c>
      <c r="D1123" s="14" t="s">
        <v>48</v>
      </c>
      <c r="E1123" s="19">
        <v>1</v>
      </c>
      <c r="F1123" s="542"/>
      <c r="G1123" s="547">
        <f t="shared" ref="G1123" si="149">ROUND(E1123*F1123,2)</f>
        <v>0</v>
      </c>
      <c r="H1123" s="17"/>
      <c r="L1123" s="41"/>
      <c r="M1123" s="20"/>
    </row>
    <row r="1124" spans="1:14" x14ac:dyDescent="0.2">
      <c r="A1124" s="42"/>
      <c r="B1124" s="15"/>
      <c r="C1124" s="395"/>
      <c r="L1124" s="28"/>
    </row>
    <row r="1125" spans="1:14" x14ac:dyDescent="0.2">
      <c r="A1125" s="42"/>
      <c r="B1125" s="15"/>
      <c r="C1125" s="395"/>
      <c r="L1125" s="28"/>
    </row>
    <row r="1126" spans="1:14" ht="25.5" x14ac:dyDescent="0.2">
      <c r="A1126" s="42">
        <f>MAX(A$1059:A1125)+1</f>
        <v>7</v>
      </c>
      <c r="B1126" s="15"/>
      <c r="C1126" s="395" t="s">
        <v>1464</v>
      </c>
      <c r="H1126" s="17"/>
      <c r="L1126" s="41"/>
      <c r="M1126" s="20"/>
    </row>
    <row r="1127" spans="1:14" ht="76.5" x14ac:dyDescent="0.2">
      <c r="A1127" s="35"/>
      <c r="B1127" s="15"/>
      <c r="C1127" s="395" t="s">
        <v>1463</v>
      </c>
      <c r="H1127" s="17"/>
      <c r="L1127" s="41"/>
      <c r="M1127" s="20"/>
    </row>
    <row r="1128" spans="1:14" x14ac:dyDescent="0.2">
      <c r="A1128" s="42"/>
      <c r="B1128" s="15"/>
      <c r="C1128" s="17" t="s">
        <v>1451</v>
      </c>
      <c r="L1128" s="41"/>
      <c r="M1128" s="20"/>
      <c r="N1128" s="20"/>
    </row>
    <row r="1129" spans="1:14" ht="38.25" x14ac:dyDescent="0.2">
      <c r="A1129" s="42"/>
      <c r="B1129" s="15"/>
      <c r="C1129" s="395" t="s">
        <v>1435</v>
      </c>
      <c r="H1129" s="44"/>
      <c r="I1129" s="17"/>
      <c r="J1129" s="17"/>
      <c r="K1129" s="17"/>
    </row>
    <row r="1130" spans="1:14" x14ac:dyDescent="0.2">
      <c r="A1130" s="35"/>
      <c r="B1130" s="15"/>
      <c r="C1130" s="395" t="s">
        <v>102</v>
      </c>
      <c r="H1130" s="17"/>
      <c r="L1130" s="41"/>
      <c r="M1130" s="20"/>
    </row>
    <row r="1131" spans="1:14" x14ac:dyDescent="0.2">
      <c r="A1131" s="35"/>
      <c r="B1131" s="15"/>
      <c r="C1131" s="395" t="s">
        <v>87</v>
      </c>
      <c r="H1131" s="17"/>
      <c r="L1131" s="41"/>
      <c r="M1131" s="20"/>
    </row>
    <row r="1132" spans="1:14" x14ac:dyDescent="0.2">
      <c r="A1132" s="35"/>
      <c r="B1132" s="15"/>
      <c r="C1132" s="395"/>
      <c r="H1132" s="17"/>
      <c r="L1132" s="41"/>
      <c r="M1132" s="20"/>
    </row>
    <row r="1133" spans="1:14" x14ac:dyDescent="0.2">
      <c r="A1133" s="35"/>
      <c r="B1133" s="15" t="s">
        <v>4</v>
      </c>
      <c r="C1133" s="395" t="s">
        <v>249</v>
      </c>
      <c r="D1133" s="14" t="s">
        <v>48</v>
      </c>
      <c r="E1133" s="19">
        <v>3</v>
      </c>
      <c r="F1133" s="542"/>
      <c r="G1133" s="547">
        <f t="shared" ref="G1133" si="150">ROUND(E1133*F1133,2)</f>
        <v>0</v>
      </c>
      <c r="H1133" s="17"/>
      <c r="L1133" s="41"/>
      <c r="M1133" s="20"/>
    </row>
    <row r="1134" spans="1:14" x14ac:dyDescent="0.2">
      <c r="A1134" s="42"/>
      <c r="B1134" s="15"/>
      <c r="C1134" s="395"/>
      <c r="L1134" s="28"/>
    </row>
    <row r="1135" spans="1:14" x14ac:dyDescent="0.2">
      <c r="A1135" s="42"/>
      <c r="B1135" s="15"/>
      <c r="C1135" s="395"/>
      <c r="L1135" s="28"/>
    </row>
    <row r="1136" spans="1:14" ht="25.5" x14ac:dyDescent="0.2">
      <c r="A1136" s="42">
        <f>MAX(A$1059:A1135)+1</f>
        <v>8</v>
      </c>
      <c r="B1136" s="15"/>
      <c r="C1136" s="395" t="s">
        <v>1462</v>
      </c>
      <c r="H1136" s="17"/>
      <c r="L1136" s="41"/>
      <c r="M1136" s="20"/>
    </row>
    <row r="1137" spans="1:14" ht="25.5" x14ac:dyDescent="0.2">
      <c r="A1137" s="42"/>
      <c r="B1137" s="15"/>
      <c r="C1137" s="395" t="s">
        <v>1434</v>
      </c>
      <c r="L1137" s="41"/>
      <c r="M1137" s="20"/>
      <c r="N1137" s="20"/>
    </row>
    <row r="1138" spans="1:14" ht="89.25" x14ac:dyDescent="0.2">
      <c r="A1138" s="35"/>
      <c r="B1138" s="15"/>
      <c r="C1138" s="395" t="s">
        <v>1461</v>
      </c>
      <c r="H1138" s="17"/>
      <c r="L1138" s="41"/>
      <c r="M1138" s="20"/>
    </row>
    <row r="1139" spans="1:14" ht="63.75" x14ac:dyDescent="0.2">
      <c r="A1139" s="35"/>
      <c r="B1139" s="15"/>
      <c r="C1139" s="60" t="s">
        <v>1441</v>
      </c>
      <c r="L1139" s="41"/>
      <c r="M1139" s="20"/>
      <c r="N1139" s="20"/>
    </row>
    <row r="1140" spans="1:14" x14ac:dyDescent="0.2">
      <c r="A1140" s="42"/>
      <c r="B1140" s="15"/>
      <c r="C1140" s="17" t="s">
        <v>1451</v>
      </c>
      <c r="L1140" s="41"/>
      <c r="M1140" s="20"/>
      <c r="N1140" s="20"/>
    </row>
    <row r="1141" spans="1:14" ht="38.25" x14ac:dyDescent="0.2">
      <c r="A1141" s="42"/>
      <c r="B1141" s="15"/>
      <c r="C1141" s="395" t="s">
        <v>1435</v>
      </c>
      <c r="H1141" s="44"/>
      <c r="I1141" s="17"/>
      <c r="J1141" s="17"/>
      <c r="K1141" s="17"/>
    </row>
    <row r="1142" spans="1:14" x14ac:dyDescent="0.2">
      <c r="A1142" s="35"/>
      <c r="B1142" s="15"/>
      <c r="C1142" s="395" t="s">
        <v>102</v>
      </c>
      <c r="H1142" s="17"/>
      <c r="L1142" s="41"/>
      <c r="M1142" s="20"/>
    </row>
    <row r="1143" spans="1:14" x14ac:dyDescent="0.2">
      <c r="A1143" s="35"/>
      <c r="B1143" s="15"/>
      <c r="C1143" s="395" t="s">
        <v>87</v>
      </c>
      <c r="H1143" s="17"/>
      <c r="L1143" s="41"/>
      <c r="M1143" s="20"/>
    </row>
    <row r="1144" spans="1:14" x14ac:dyDescent="0.2">
      <c r="A1144" s="35"/>
      <c r="B1144" s="15"/>
      <c r="C1144" s="395"/>
      <c r="H1144" s="17"/>
      <c r="L1144" s="41"/>
      <c r="M1144" s="20"/>
    </row>
    <row r="1145" spans="1:14" x14ac:dyDescent="0.2">
      <c r="A1145" s="35"/>
      <c r="B1145" s="15" t="s">
        <v>4</v>
      </c>
      <c r="C1145" s="395" t="s">
        <v>255</v>
      </c>
      <c r="D1145" s="14" t="s">
        <v>48</v>
      </c>
      <c r="E1145" s="19">
        <v>2</v>
      </c>
      <c r="F1145" s="542"/>
      <c r="G1145" s="547">
        <f t="shared" ref="G1145" si="151">ROUND(E1145*F1145,2)</f>
        <v>0</v>
      </c>
      <c r="H1145" s="17"/>
      <c r="L1145" s="41"/>
      <c r="M1145" s="20"/>
    </row>
    <row r="1146" spans="1:14" x14ac:dyDescent="0.2">
      <c r="A1146" s="42"/>
      <c r="B1146" s="15"/>
      <c r="C1146" s="395"/>
      <c r="L1146" s="28"/>
    </row>
    <row r="1147" spans="1:14" x14ac:dyDescent="0.2">
      <c r="A1147" s="42"/>
      <c r="B1147" s="15"/>
      <c r="C1147" s="395"/>
      <c r="L1147" s="28"/>
    </row>
    <row r="1148" spans="1:14" ht="25.5" x14ac:dyDescent="0.2">
      <c r="A1148" s="42">
        <f>MAX(A$1059:A1147)+1</f>
        <v>9</v>
      </c>
      <c r="B1148" s="15"/>
      <c r="C1148" s="395" t="s">
        <v>1460</v>
      </c>
      <c r="H1148" s="17"/>
      <c r="L1148" s="41"/>
      <c r="M1148" s="20"/>
    </row>
    <row r="1149" spans="1:14" ht="25.5" x14ac:dyDescent="0.2">
      <c r="A1149" s="42"/>
      <c r="B1149" s="15"/>
      <c r="C1149" s="395" t="s">
        <v>1434</v>
      </c>
      <c r="L1149" s="41"/>
      <c r="M1149" s="20"/>
      <c r="N1149" s="20"/>
    </row>
    <row r="1150" spans="1:14" ht="89.25" x14ac:dyDescent="0.2">
      <c r="A1150" s="35"/>
      <c r="B1150" s="15"/>
      <c r="C1150" s="395" t="s">
        <v>1459</v>
      </c>
      <c r="H1150" s="17"/>
      <c r="L1150" s="41"/>
      <c r="M1150" s="20"/>
    </row>
    <row r="1151" spans="1:14" ht="63.75" x14ac:dyDescent="0.2">
      <c r="A1151" s="35"/>
      <c r="B1151" s="15"/>
      <c r="C1151" s="60" t="s">
        <v>1440</v>
      </c>
      <c r="L1151" s="41"/>
      <c r="M1151" s="20"/>
      <c r="N1151" s="20"/>
    </row>
    <row r="1152" spans="1:14" ht="25.5" x14ac:dyDescent="0.2">
      <c r="A1152" s="35"/>
      <c r="B1152" s="15"/>
      <c r="C1152" s="60" t="s">
        <v>1447</v>
      </c>
      <c r="L1152" s="41"/>
      <c r="M1152" s="20"/>
      <c r="N1152" s="20"/>
    </row>
    <row r="1153" spans="1:14" x14ac:dyDescent="0.2">
      <c r="A1153" s="42"/>
      <c r="B1153" s="15"/>
      <c r="C1153" s="17" t="s">
        <v>1451</v>
      </c>
      <c r="L1153" s="41"/>
      <c r="M1153" s="20"/>
      <c r="N1153" s="20"/>
    </row>
    <row r="1154" spans="1:14" ht="38.25" x14ac:dyDescent="0.2">
      <c r="A1154" s="42"/>
      <c r="B1154" s="15"/>
      <c r="C1154" s="395" t="s">
        <v>1435</v>
      </c>
      <c r="H1154" s="44"/>
      <c r="I1154" s="17"/>
      <c r="J1154" s="17"/>
      <c r="K1154" s="17"/>
    </row>
    <row r="1155" spans="1:14" x14ac:dyDescent="0.2">
      <c r="A1155" s="35"/>
      <c r="B1155" s="15"/>
      <c r="C1155" s="395" t="s">
        <v>102</v>
      </c>
      <c r="H1155" s="17"/>
      <c r="L1155" s="41"/>
      <c r="M1155" s="20"/>
    </row>
    <row r="1156" spans="1:14" x14ac:dyDescent="0.2">
      <c r="A1156" s="35"/>
      <c r="B1156" s="15"/>
      <c r="C1156" s="395" t="s">
        <v>87</v>
      </c>
      <c r="H1156" s="17"/>
      <c r="L1156" s="41"/>
      <c r="M1156" s="20"/>
    </row>
    <row r="1157" spans="1:14" x14ac:dyDescent="0.2">
      <c r="A1157" s="35"/>
      <c r="B1157" s="15"/>
      <c r="C1157" s="395"/>
      <c r="H1157" s="17"/>
      <c r="L1157" s="41"/>
      <c r="M1157" s="20"/>
    </row>
    <row r="1158" spans="1:14" x14ac:dyDescent="0.2">
      <c r="A1158" s="35"/>
      <c r="B1158" s="15" t="s">
        <v>4</v>
      </c>
      <c r="C1158" s="395" t="s">
        <v>256</v>
      </c>
      <c r="D1158" s="14" t="s">
        <v>48</v>
      </c>
      <c r="E1158" s="19">
        <v>1</v>
      </c>
      <c r="F1158" s="542"/>
      <c r="G1158" s="547">
        <f t="shared" ref="G1158" si="152">ROUND(E1158*F1158,2)</f>
        <v>0</v>
      </c>
      <c r="H1158" s="17"/>
      <c r="L1158" s="41"/>
      <c r="M1158" s="20"/>
    </row>
    <row r="1159" spans="1:14" x14ac:dyDescent="0.2">
      <c r="A1159" s="35"/>
      <c r="B1159" s="15"/>
      <c r="C1159" s="395"/>
      <c r="H1159" s="17"/>
      <c r="L1159" s="41"/>
      <c r="M1159" s="20"/>
    </row>
    <row r="1160" spans="1:14" x14ac:dyDescent="0.2">
      <c r="A1160" s="35"/>
      <c r="B1160" s="15"/>
      <c r="C1160" s="395"/>
      <c r="H1160" s="17"/>
      <c r="L1160" s="41"/>
      <c r="M1160" s="20"/>
    </row>
    <row r="1161" spans="1:14" ht="25.5" x14ac:dyDescent="0.2">
      <c r="A1161" s="42">
        <f>MAX(A$1059:A1160)+1</f>
        <v>10</v>
      </c>
      <c r="B1161" s="15"/>
      <c r="C1161" s="395" t="s">
        <v>1458</v>
      </c>
      <c r="H1161" s="17"/>
      <c r="L1161" s="41"/>
      <c r="M1161" s="20"/>
    </row>
    <row r="1162" spans="1:14" ht="76.5" x14ac:dyDescent="0.2">
      <c r="A1162" s="35"/>
      <c r="B1162" s="15"/>
      <c r="C1162" s="395" t="s">
        <v>1457</v>
      </c>
      <c r="H1162" s="17"/>
      <c r="L1162" s="41"/>
      <c r="M1162" s="20"/>
    </row>
    <row r="1163" spans="1:14" ht="25.5" x14ac:dyDescent="0.2">
      <c r="A1163" s="35"/>
      <c r="B1163" s="15"/>
      <c r="C1163" s="60" t="s">
        <v>1447</v>
      </c>
      <c r="L1163" s="41"/>
      <c r="M1163" s="20"/>
      <c r="N1163" s="20"/>
    </row>
    <row r="1164" spans="1:14" ht="38.25" x14ac:dyDescent="0.2">
      <c r="A1164" s="42"/>
      <c r="B1164" s="15"/>
      <c r="C1164" s="395" t="s">
        <v>1435</v>
      </c>
      <c r="H1164" s="44"/>
      <c r="I1164" s="17"/>
      <c r="J1164" s="17"/>
      <c r="K1164" s="17"/>
    </row>
    <row r="1165" spans="1:14" x14ac:dyDescent="0.2">
      <c r="A1165" s="35"/>
      <c r="B1165" s="15"/>
      <c r="C1165" s="395" t="s">
        <v>102</v>
      </c>
      <c r="H1165" s="17"/>
      <c r="L1165" s="41"/>
      <c r="M1165" s="20"/>
    </row>
    <row r="1166" spans="1:14" ht="12" customHeight="1" x14ac:dyDescent="0.2">
      <c r="A1166" s="35"/>
      <c r="B1166" s="15"/>
      <c r="C1166" s="395" t="s">
        <v>87</v>
      </c>
      <c r="H1166" s="17"/>
      <c r="L1166" s="41"/>
      <c r="M1166" s="20"/>
    </row>
    <row r="1167" spans="1:14" x14ac:dyDescent="0.2">
      <c r="A1167" s="42"/>
      <c r="B1167" s="15"/>
      <c r="C1167" s="17" t="s">
        <v>1445</v>
      </c>
      <c r="L1167" s="41"/>
      <c r="M1167" s="20"/>
      <c r="N1167" s="20"/>
    </row>
    <row r="1168" spans="1:14" x14ac:dyDescent="0.2">
      <c r="A1168" s="42"/>
      <c r="B1168" s="15"/>
      <c r="C1168" s="17"/>
      <c r="L1168" s="41"/>
      <c r="M1168" s="20"/>
      <c r="N1168" s="20"/>
    </row>
    <row r="1169" spans="1:14" x14ac:dyDescent="0.2">
      <c r="A1169" s="35"/>
      <c r="B1169" s="15" t="s">
        <v>4</v>
      </c>
      <c r="C1169" s="395" t="s">
        <v>257</v>
      </c>
      <c r="D1169" s="14" t="s">
        <v>48</v>
      </c>
      <c r="E1169" s="19">
        <v>1</v>
      </c>
      <c r="F1169" s="542"/>
      <c r="G1169" s="547">
        <f t="shared" ref="G1169" si="153">ROUND(E1169*F1169,2)</f>
        <v>0</v>
      </c>
      <c r="H1169" s="17"/>
      <c r="L1169" s="41"/>
      <c r="M1169" s="20"/>
    </row>
    <row r="1170" spans="1:14" x14ac:dyDescent="0.2">
      <c r="A1170" s="35"/>
      <c r="B1170" s="15"/>
      <c r="C1170" s="395"/>
      <c r="H1170" s="17"/>
      <c r="L1170" s="41"/>
      <c r="M1170" s="20"/>
    </row>
    <row r="1171" spans="1:14" ht="25.5" x14ac:dyDescent="0.2">
      <c r="A1171" s="42">
        <f>+MAX($A$893:A1039)+1</f>
        <v>14</v>
      </c>
      <c r="B1171" s="15"/>
      <c r="C1171" s="395" t="s">
        <v>246</v>
      </c>
      <c r="L1171" s="41"/>
      <c r="M1171" s="20"/>
      <c r="N1171" s="20"/>
    </row>
    <row r="1172" spans="1:14" ht="38.25" x14ac:dyDescent="0.2">
      <c r="A1172" s="42"/>
      <c r="B1172" s="15"/>
      <c r="C1172" s="60" t="s">
        <v>1453</v>
      </c>
      <c r="L1172" s="41"/>
      <c r="M1172" s="20"/>
      <c r="N1172" s="20"/>
    </row>
    <row r="1173" spans="1:14" x14ac:dyDescent="0.2">
      <c r="A1173" s="42"/>
      <c r="B1173" s="15"/>
      <c r="C1173" s="17" t="s">
        <v>863</v>
      </c>
      <c r="L1173" s="41"/>
      <c r="M1173" s="20"/>
      <c r="N1173" s="20"/>
    </row>
    <row r="1174" spans="1:14" ht="38.25" x14ac:dyDescent="0.2">
      <c r="A1174" s="35"/>
      <c r="B1174" s="15"/>
      <c r="C1174" s="395" t="s">
        <v>1435</v>
      </c>
      <c r="L1174" s="41"/>
      <c r="M1174" s="20"/>
      <c r="N1174" s="20"/>
    </row>
    <row r="1175" spans="1:14" ht="25.5" x14ac:dyDescent="0.2">
      <c r="A1175" s="35"/>
      <c r="B1175" s="15"/>
      <c r="C1175" s="395" t="s">
        <v>790</v>
      </c>
      <c r="L1175" s="41"/>
      <c r="M1175" s="20"/>
      <c r="N1175" s="20"/>
    </row>
    <row r="1176" spans="1:14" ht="25.5" x14ac:dyDescent="0.2">
      <c r="A1176" s="35"/>
      <c r="B1176" s="15"/>
      <c r="C1176" s="395" t="s">
        <v>86</v>
      </c>
      <c r="L1176" s="41"/>
      <c r="M1176" s="20"/>
      <c r="N1176" s="20"/>
    </row>
    <row r="1177" spans="1:14" x14ac:dyDescent="0.2">
      <c r="A1177" s="35"/>
      <c r="B1177" s="15"/>
      <c r="C1177" s="395"/>
      <c r="L1177" s="41"/>
      <c r="M1177" s="20"/>
      <c r="N1177" s="20"/>
    </row>
    <row r="1178" spans="1:14" x14ac:dyDescent="0.2">
      <c r="A1178" s="35"/>
      <c r="B1178" s="15"/>
      <c r="C1178" s="395" t="s">
        <v>247</v>
      </c>
      <c r="D1178" s="14" t="s">
        <v>48</v>
      </c>
      <c r="E1178" s="19">
        <v>1</v>
      </c>
      <c r="F1178" s="542"/>
      <c r="G1178" s="547">
        <f t="shared" ref="G1178" si="154">ROUND(E1178*F1178,2)</f>
        <v>0</v>
      </c>
      <c r="L1178" s="41"/>
      <c r="M1178" s="20"/>
      <c r="N1178" s="20"/>
    </row>
    <row r="1179" spans="1:14" x14ac:dyDescent="0.2">
      <c r="A1179" s="42"/>
      <c r="B1179" s="15"/>
      <c r="C1179" s="395"/>
      <c r="L1179" s="28"/>
    </row>
    <row r="1180" spans="1:14" x14ac:dyDescent="0.2">
      <c r="A1180" s="42"/>
      <c r="B1180" s="15"/>
      <c r="C1180" s="395"/>
      <c r="L1180" s="28"/>
    </row>
    <row r="1181" spans="1:14" ht="25.5" x14ac:dyDescent="0.2">
      <c r="A1181" s="42">
        <f>+MAX($A$893:A1180)+1</f>
        <v>17</v>
      </c>
      <c r="B1181" s="15"/>
      <c r="C1181" s="395" t="s">
        <v>1452</v>
      </c>
      <c r="L1181" s="41"/>
      <c r="M1181" s="20"/>
      <c r="N1181" s="20"/>
    </row>
    <row r="1182" spans="1:14" ht="38.25" x14ac:dyDescent="0.2">
      <c r="A1182" s="42"/>
      <c r="B1182" s="15"/>
      <c r="C1182" s="60" t="s">
        <v>1428</v>
      </c>
      <c r="L1182" s="41"/>
      <c r="M1182" s="20"/>
      <c r="N1182" s="20"/>
    </row>
    <row r="1183" spans="1:14" ht="38.25" x14ac:dyDescent="0.2">
      <c r="A1183" s="35"/>
      <c r="B1183" s="15"/>
      <c r="C1183" s="395" t="s">
        <v>1435</v>
      </c>
      <c r="L1183" s="41"/>
      <c r="M1183" s="20"/>
      <c r="N1183" s="20"/>
    </row>
    <row r="1184" spans="1:14" ht="25.5" x14ac:dyDescent="0.2">
      <c r="A1184" s="35"/>
      <c r="B1184" s="15"/>
      <c r="C1184" s="395" t="s">
        <v>790</v>
      </c>
      <c r="L1184" s="41"/>
      <c r="M1184" s="20"/>
      <c r="N1184" s="20"/>
    </row>
    <row r="1185" spans="1:14" ht="25.5" x14ac:dyDescent="0.2">
      <c r="A1185" s="35"/>
      <c r="B1185" s="15"/>
      <c r="C1185" s="395" t="s">
        <v>86</v>
      </c>
      <c r="L1185" s="41"/>
      <c r="M1185" s="20"/>
      <c r="N1185" s="20"/>
    </row>
    <row r="1186" spans="1:14" x14ac:dyDescent="0.2">
      <c r="A1186" s="35"/>
      <c r="B1186" s="15"/>
      <c r="C1186" s="395"/>
      <c r="L1186" s="41"/>
      <c r="M1186" s="20"/>
      <c r="N1186" s="20"/>
    </row>
    <row r="1187" spans="1:14" x14ac:dyDescent="0.2">
      <c r="A1187" s="35"/>
      <c r="B1187" s="15"/>
      <c r="C1187" s="395" t="s">
        <v>248</v>
      </c>
      <c r="D1187" s="14" t="s">
        <v>48</v>
      </c>
      <c r="E1187" s="19">
        <v>1</v>
      </c>
      <c r="F1187" s="542"/>
      <c r="G1187" s="547">
        <f t="shared" ref="G1187" si="155">ROUND(E1187*F1187,2)</f>
        <v>0</v>
      </c>
      <c r="L1187" s="41"/>
      <c r="M1187" s="20"/>
      <c r="N1187" s="20"/>
    </row>
    <row r="1188" spans="1:14" x14ac:dyDescent="0.2">
      <c r="A1188" s="35"/>
      <c r="B1188" s="15"/>
      <c r="C1188" s="395"/>
      <c r="H1188" s="17"/>
      <c r="L1188" s="41"/>
      <c r="M1188" s="20"/>
    </row>
    <row r="1189" spans="1:14" x14ac:dyDescent="0.2">
      <c r="A1189" s="42">
        <f>MAX(A$1059:A1188)+1</f>
        <v>18</v>
      </c>
      <c r="B1189" s="15"/>
      <c r="C1189" s="395" t="s">
        <v>865</v>
      </c>
      <c r="H1189" s="17"/>
      <c r="L1189" s="41"/>
      <c r="M1189" s="20"/>
    </row>
    <row r="1190" spans="1:14" ht="51" x14ac:dyDescent="0.2">
      <c r="A1190" s="42"/>
      <c r="B1190" s="15"/>
      <c r="C1190" s="395" t="s">
        <v>866</v>
      </c>
      <c r="H1190" s="17"/>
      <c r="L1190" s="41"/>
      <c r="M1190" s="20"/>
    </row>
    <row r="1191" spans="1:14" ht="25.5" x14ac:dyDescent="0.2">
      <c r="A1191" s="42"/>
      <c r="B1191" s="15"/>
      <c r="C1191" s="395" t="s">
        <v>867</v>
      </c>
      <c r="H1191" s="17"/>
      <c r="L1191" s="41"/>
      <c r="M1191" s="20"/>
    </row>
    <row r="1192" spans="1:14" ht="76.5" x14ac:dyDescent="0.2">
      <c r="A1192" s="35"/>
      <c r="B1192" s="15"/>
      <c r="C1192" s="395" t="s">
        <v>868</v>
      </c>
      <c r="H1192" s="17"/>
      <c r="L1192" s="41"/>
      <c r="M1192" s="20"/>
    </row>
    <row r="1193" spans="1:14" ht="38.25" x14ac:dyDescent="0.2">
      <c r="A1193" s="35"/>
      <c r="B1193" s="15"/>
      <c r="C1193" s="395" t="s">
        <v>870</v>
      </c>
      <c r="H1193" s="17"/>
      <c r="L1193" s="41"/>
      <c r="M1193" s="20"/>
    </row>
    <row r="1194" spans="1:14" ht="38.25" x14ac:dyDescent="0.2">
      <c r="A1194" s="42"/>
      <c r="B1194" s="15"/>
      <c r="C1194" s="395" t="s">
        <v>793</v>
      </c>
      <c r="H1194" s="44"/>
      <c r="I1194" s="17"/>
      <c r="J1194" s="17"/>
      <c r="K1194" s="17"/>
    </row>
    <row r="1195" spans="1:14" x14ac:dyDescent="0.2">
      <c r="A1195" s="35"/>
      <c r="B1195" s="15"/>
      <c r="C1195" s="395" t="s">
        <v>869</v>
      </c>
      <c r="H1195" s="17"/>
      <c r="L1195" s="41"/>
      <c r="M1195" s="20"/>
    </row>
    <row r="1196" spans="1:14" ht="25.5" x14ac:dyDescent="0.2">
      <c r="A1196" s="35"/>
      <c r="B1196" s="15" t="s">
        <v>4</v>
      </c>
      <c r="C1196" s="395" t="s">
        <v>871</v>
      </c>
      <c r="D1196" s="14" t="s">
        <v>48</v>
      </c>
      <c r="E1196" s="19">
        <v>1</v>
      </c>
      <c r="F1196" s="542"/>
      <c r="G1196" s="547">
        <f t="shared" ref="G1196" si="156">ROUND(E1196*F1196,2)</f>
        <v>0</v>
      </c>
      <c r="H1196" s="17"/>
      <c r="L1196" s="41"/>
      <c r="M1196" s="20"/>
    </row>
    <row r="1197" spans="1:14" x14ac:dyDescent="0.2">
      <c r="A1197" s="35"/>
      <c r="B1197" s="15"/>
      <c r="C1197" s="395"/>
      <c r="H1197" s="17"/>
      <c r="L1197" s="41"/>
      <c r="M1197" s="20"/>
    </row>
    <row r="1198" spans="1:14" ht="25.5" x14ac:dyDescent="0.2">
      <c r="A1198" s="35"/>
      <c r="B1198" s="15" t="s">
        <v>4</v>
      </c>
      <c r="C1198" s="395" t="s">
        <v>872</v>
      </c>
      <c r="D1198" s="14" t="s">
        <v>48</v>
      </c>
      <c r="E1198" s="19">
        <v>2</v>
      </c>
      <c r="F1198" s="542"/>
      <c r="G1198" s="547">
        <f t="shared" ref="G1198" si="157">ROUND(E1198*F1198,2)</f>
        <v>0</v>
      </c>
      <c r="H1198" s="17"/>
      <c r="L1198" s="41"/>
      <c r="M1198" s="20"/>
    </row>
    <row r="1199" spans="1:14" x14ac:dyDescent="0.2">
      <c r="A1199" s="35"/>
      <c r="B1199" s="15"/>
      <c r="C1199" s="395"/>
      <c r="H1199" s="17"/>
      <c r="L1199" s="41"/>
      <c r="M1199" s="20"/>
    </row>
    <row r="1200" spans="1:14" ht="38.25" x14ac:dyDescent="0.2">
      <c r="A1200" s="35"/>
      <c r="B1200" s="15" t="s">
        <v>4</v>
      </c>
      <c r="C1200" s="395" t="s">
        <v>873</v>
      </c>
      <c r="D1200" s="14" t="s">
        <v>48</v>
      </c>
      <c r="E1200" s="19">
        <v>1</v>
      </c>
      <c r="F1200" s="542"/>
      <c r="G1200" s="547">
        <f t="shared" ref="G1200" si="158">ROUND(E1200*F1200,2)</f>
        <v>0</v>
      </c>
      <c r="H1200" s="17"/>
      <c r="L1200" s="41"/>
      <c r="M1200" s="20"/>
    </row>
    <row r="1201" spans="1:12" ht="13.5" thickBot="1" x14ac:dyDescent="0.25">
      <c r="A1201" s="42"/>
      <c r="B1201" s="15"/>
      <c r="C1201" s="395"/>
      <c r="L1201" s="28"/>
    </row>
    <row r="1202" spans="1:12" ht="13.5" thickBot="1" x14ac:dyDescent="0.25">
      <c r="A1202" s="401">
        <f>+A1054</f>
        <v>16</v>
      </c>
      <c r="B1202" s="116"/>
      <c r="C1202" s="117" t="str">
        <f>+C1054&amp;":"</f>
        <v>UNUTRAŠNJA STOLARIJA:</v>
      </c>
      <c r="D1202" s="543"/>
      <c r="E1202" s="120" t="s">
        <v>14</v>
      </c>
      <c r="F1202" s="120"/>
      <c r="G1202" s="546">
        <f>SUM($G$1060:G1201)</f>
        <v>0</v>
      </c>
      <c r="L1202" s="28"/>
    </row>
    <row r="1206" spans="1:12" ht="13.5" thickBot="1" x14ac:dyDescent="0.25">
      <c r="C1206" s="121"/>
    </row>
    <row r="1207" spans="1:12" ht="13.5" thickBot="1" x14ac:dyDescent="0.25">
      <c r="A1207" s="399" t="str">
        <f>A464</f>
        <v>B.</v>
      </c>
      <c r="B1207" s="400">
        <f>B464</f>
        <v>0</v>
      </c>
      <c r="C1207" s="400" t="str">
        <f>C464</f>
        <v>OBRTNIČKI RADOVI</v>
      </c>
      <c r="D1207" s="543"/>
      <c r="E1207" s="120"/>
      <c r="F1207" s="120"/>
      <c r="G1207" s="546"/>
    </row>
    <row r="1208" spans="1:12" s="28" customFormat="1" x14ac:dyDescent="0.2">
      <c r="A1208" s="126">
        <f t="shared" ref="A1208:G1208" si="159">A515</f>
        <v>6</v>
      </c>
      <c r="B1208" s="47">
        <f t="shared" si="159"/>
        <v>0</v>
      </c>
      <c r="C1208" s="47" t="str">
        <f t="shared" si="159"/>
        <v>IZOLACIJSKI RADOVI:</v>
      </c>
      <c r="D1208" s="126">
        <f t="shared" si="159"/>
        <v>0</v>
      </c>
      <c r="E1208" s="39"/>
      <c r="F1208" s="46">
        <f t="shared" si="159"/>
        <v>0</v>
      </c>
      <c r="G1208" s="553">
        <f t="shared" si="159"/>
        <v>0</v>
      </c>
      <c r="H1208" s="41"/>
      <c r="I1208" s="41"/>
      <c r="J1208" s="41"/>
      <c r="K1208" s="41"/>
    </row>
    <row r="1209" spans="1:12" s="28" customFormat="1" x14ac:dyDescent="0.2">
      <c r="A1209" s="126">
        <f t="shared" ref="A1209:G1209" si="160">A560</f>
        <v>7</v>
      </c>
      <c r="B1209" s="47">
        <f t="shared" si="160"/>
        <v>0</v>
      </c>
      <c r="C1209" s="47" t="str">
        <f t="shared" si="160"/>
        <v>RADOVI UMJETNIM SMOLAMA:</v>
      </c>
      <c r="D1209" s="126">
        <f t="shared" si="160"/>
        <v>0</v>
      </c>
      <c r="E1209" s="39"/>
      <c r="F1209" s="46">
        <f t="shared" si="160"/>
        <v>0</v>
      </c>
      <c r="G1209" s="553">
        <f t="shared" si="160"/>
        <v>0</v>
      </c>
      <c r="H1209" s="41"/>
      <c r="I1209" s="41"/>
      <c r="J1209" s="41"/>
      <c r="K1209" s="41"/>
    </row>
    <row r="1210" spans="1:12" s="28" customFormat="1" x14ac:dyDescent="0.2">
      <c r="A1210" s="126">
        <f t="shared" ref="A1210:G1210" si="161">A656</f>
        <v>8</v>
      </c>
      <c r="B1210" s="47">
        <f t="shared" si="161"/>
        <v>0</v>
      </c>
      <c r="C1210" s="47" t="str">
        <f t="shared" si="161"/>
        <v>PREGRADNI ZIDOVI I OBLOGE:</v>
      </c>
      <c r="D1210" s="126">
        <f t="shared" si="161"/>
        <v>0</v>
      </c>
      <c r="E1210" s="39"/>
      <c r="F1210" s="46">
        <f t="shared" si="161"/>
        <v>0</v>
      </c>
      <c r="G1210" s="553">
        <f t="shared" si="161"/>
        <v>0</v>
      </c>
      <c r="H1210" s="41"/>
      <c r="I1210" s="41"/>
      <c r="J1210" s="41"/>
      <c r="K1210" s="41"/>
    </row>
    <row r="1211" spans="1:12" s="28" customFormat="1" x14ac:dyDescent="0.2">
      <c r="A1211" s="126">
        <f t="shared" ref="A1211:G1211" si="162">A681</f>
        <v>9</v>
      </c>
      <c r="B1211" s="47">
        <f t="shared" si="162"/>
        <v>0</v>
      </c>
      <c r="C1211" s="47" t="str">
        <f t="shared" si="162"/>
        <v>KERAMIČARSKI RADOVI:</v>
      </c>
      <c r="D1211" s="126">
        <f t="shared" si="162"/>
        <v>0</v>
      </c>
      <c r="E1211" s="39"/>
      <c r="F1211" s="46">
        <f t="shared" si="162"/>
        <v>0</v>
      </c>
      <c r="G1211" s="553">
        <f t="shared" si="162"/>
        <v>0</v>
      </c>
      <c r="H1211" s="41"/>
      <c r="I1211" s="41"/>
      <c r="J1211" s="41"/>
      <c r="K1211" s="41"/>
    </row>
    <row r="1212" spans="1:12" s="28" customFormat="1" x14ac:dyDescent="0.2">
      <c r="A1212" s="126">
        <f t="shared" ref="A1212:G1212" si="163">A710</f>
        <v>10</v>
      </c>
      <c r="B1212" s="47">
        <f t="shared" si="163"/>
        <v>0</v>
      </c>
      <c r="C1212" s="47" t="str">
        <f t="shared" si="163"/>
        <v>PARKETARSKI RADOVI:</v>
      </c>
      <c r="D1212" s="126">
        <f t="shared" si="163"/>
        <v>0</v>
      </c>
      <c r="E1212" s="39"/>
      <c r="F1212" s="46">
        <f t="shared" si="163"/>
        <v>0</v>
      </c>
      <c r="G1212" s="553">
        <f t="shared" si="163"/>
        <v>0</v>
      </c>
      <c r="H1212" s="41"/>
      <c r="I1212" s="41"/>
      <c r="J1212" s="41"/>
      <c r="K1212" s="41"/>
    </row>
    <row r="1213" spans="1:12" s="28" customFormat="1" x14ac:dyDescent="0.2">
      <c r="A1213" s="126">
        <f t="shared" ref="A1213:G1213" si="164">A748</f>
        <v>11</v>
      </c>
      <c r="B1213" s="47">
        <f t="shared" si="164"/>
        <v>0</v>
      </c>
      <c r="C1213" s="47" t="str">
        <f t="shared" si="164"/>
        <v>KAMENARSKI RADOVI:</v>
      </c>
      <c r="D1213" s="126">
        <f t="shared" si="164"/>
        <v>0</v>
      </c>
      <c r="E1213" s="39"/>
      <c r="F1213" s="46">
        <f t="shared" si="164"/>
        <v>0</v>
      </c>
      <c r="G1213" s="553">
        <f t="shared" si="164"/>
        <v>0</v>
      </c>
      <c r="H1213" s="41"/>
      <c r="I1213" s="41"/>
      <c r="J1213" s="41"/>
      <c r="K1213" s="41"/>
    </row>
    <row r="1214" spans="1:12" s="28" customFormat="1" x14ac:dyDescent="0.2">
      <c r="A1214" s="126">
        <f t="shared" ref="A1214:G1214" si="165">A777</f>
        <v>12</v>
      </c>
      <c r="B1214" s="47">
        <f t="shared" si="165"/>
        <v>0</v>
      </c>
      <c r="C1214" s="47" t="str">
        <f t="shared" si="165"/>
        <v>FASADERSKI RADOVI:</v>
      </c>
      <c r="D1214" s="126">
        <f t="shared" si="165"/>
        <v>0</v>
      </c>
      <c r="E1214" s="39"/>
      <c r="F1214" s="46">
        <f t="shared" si="165"/>
        <v>0</v>
      </c>
      <c r="G1214" s="553">
        <f t="shared" si="165"/>
        <v>0</v>
      </c>
      <c r="H1214" s="41"/>
      <c r="I1214" s="41"/>
      <c r="J1214" s="41"/>
      <c r="K1214" s="41"/>
    </row>
    <row r="1215" spans="1:12" s="28" customFormat="1" x14ac:dyDescent="0.2">
      <c r="A1215" s="126">
        <f t="shared" ref="A1215:G1215" si="166">A804</f>
        <v>13</v>
      </c>
      <c r="B1215" s="47">
        <f t="shared" si="166"/>
        <v>0</v>
      </c>
      <c r="C1215" s="47" t="str">
        <f t="shared" si="166"/>
        <v>BOJADISARSKI RADOVI:</v>
      </c>
      <c r="D1215" s="126">
        <f t="shared" si="166"/>
        <v>0</v>
      </c>
      <c r="E1215" s="39"/>
      <c r="F1215" s="46">
        <f t="shared" si="166"/>
        <v>0</v>
      </c>
      <c r="G1215" s="553">
        <f t="shared" si="166"/>
        <v>0</v>
      </c>
      <c r="H1215" s="41"/>
      <c r="I1215" s="41"/>
      <c r="J1215" s="41"/>
      <c r="K1215" s="41"/>
    </row>
    <row r="1216" spans="1:12" s="28" customFormat="1" x14ac:dyDescent="0.2">
      <c r="A1216" s="126">
        <f t="shared" ref="A1216:G1216" si="167">A882</f>
        <v>14</v>
      </c>
      <c r="B1216" s="47">
        <f t="shared" si="167"/>
        <v>0</v>
      </c>
      <c r="C1216" s="47" t="str">
        <f t="shared" si="167"/>
        <v>BRAVARSKI I LIMARSKI RADOVI:</v>
      </c>
      <c r="D1216" s="126">
        <f t="shared" si="167"/>
        <v>0</v>
      </c>
      <c r="E1216" s="39"/>
      <c r="F1216" s="46">
        <f t="shared" si="167"/>
        <v>0</v>
      </c>
      <c r="G1216" s="553">
        <f t="shared" si="167"/>
        <v>0</v>
      </c>
      <c r="H1216" s="41"/>
      <c r="I1216" s="41"/>
      <c r="J1216" s="41"/>
      <c r="K1216" s="41"/>
    </row>
    <row r="1217" spans="1:11" s="28" customFormat="1" x14ac:dyDescent="0.2">
      <c r="A1217" s="126">
        <f t="shared" ref="A1217:G1217" si="168">A1051</f>
        <v>15</v>
      </c>
      <c r="B1217" s="47">
        <f t="shared" si="168"/>
        <v>0</v>
      </c>
      <c r="C1217" s="47" t="str">
        <f t="shared" si="168"/>
        <v>VANJSKA STOLARIJA:</v>
      </c>
      <c r="D1217" s="126">
        <f t="shared" si="168"/>
        <v>0</v>
      </c>
      <c r="E1217" s="39"/>
      <c r="F1217" s="46">
        <f t="shared" si="168"/>
        <v>0</v>
      </c>
      <c r="G1217" s="553">
        <f t="shared" si="168"/>
        <v>0</v>
      </c>
      <c r="H1217" s="41"/>
      <c r="I1217" s="41"/>
      <c r="J1217" s="41"/>
      <c r="K1217" s="41"/>
    </row>
    <row r="1218" spans="1:11" s="28" customFormat="1" ht="13.5" thickBot="1" x14ac:dyDescent="0.25">
      <c r="A1218" s="126">
        <f t="shared" ref="A1218:G1218" si="169">A1202</f>
        <v>16</v>
      </c>
      <c r="B1218" s="47">
        <f t="shared" si="169"/>
        <v>0</v>
      </c>
      <c r="C1218" s="47" t="str">
        <f t="shared" si="169"/>
        <v>UNUTRAŠNJA STOLARIJA:</v>
      </c>
      <c r="D1218" s="126">
        <f t="shared" si="169"/>
        <v>0</v>
      </c>
      <c r="E1218" s="39"/>
      <c r="F1218" s="46">
        <f t="shared" si="169"/>
        <v>0</v>
      </c>
      <c r="G1218" s="553">
        <f t="shared" si="169"/>
        <v>0</v>
      </c>
      <c r="H1218" s="41"/>
      <c r="I1218" s="41"/>
      <c r="J1218" s="41"/>
      <c r="K1218" s="41"/>
    </row>
    <row r="1219" spans="1:11" s="28" customFormat="1" ht="13.5" thickBot="1" x14ac:dyDescent="0.25">
      <c r="A1219" s="399" t="str">
        <f>A1207</f>
        <v>B.</v>
      </c>
      <c r="B1219" s="400">
        <f>B1207</f>
        <v>0</v>
      </c>
      <c r="C1219" s="400" t="str">
        <f>C1207</f>
        <v>OBRTNIČKI RADOVI</v>
      </c>
      <c r="D1219" s="543">
        <f>D1207</f>
        <v>0</v>
      </c>
      <c r="E1219" s="533" t="s">
        <v>14</v>
      </c>
      <c r="F1219" s="120">
        <f>F1207</f>
        <v>0</v>
      </c>
      <c r="G1219" s="546">
        <f>SUM(G1208:G1218)</f>
        <v>0</v>
      </c>
      <c r="H1219" s="41"/>
      <c r="I1219" s="41"/>
      <c r="J1219" s="41"/>
      <c r="K1219" s="41"/>
    </row>
    <row r="1223" spans="1:11" s="28" customFormat="1" ht="13.5" thickBot="1" x14ac:dyDescent="0.25">
      <c r="B1223" s="121"/>
      <c r="C1223" s="121" t="s">
        <v>916</v>
      </c>
      <c r="D1223" s="87"/>
      <c r="E1223" s="46"/>
      <c r="F1223" s="46"/>
      <c r="G1223" s="553"/>
      <c r="H1223" s="41"/>
      <c r="I1223" s="41"/>
      <c r="J1223" s="41"/>
      <c r="K1223" s="41"/>
    </row>
    <row r="1224" spans="1:11" s="28" customFormat="1" ht="13.5" thickBot="1" x14ac:dyDescent="0.25">
      <c r="A1224" s="399" t="str">
        <f t="shared" ref="A1224:G1224" si="170">A2</f>
        <v>B+C</v>
      </c>
      <c r="B1224" s="400">
        <f t="shared" si="170"/>
        <v>0</v>
      </c>
      <c r="C1224" s="400" t="str">
        <f t="shared" si="170"/>
        <v>GRAĐEVINSKO OBRTNIČKI RADOVI</v>
      </c>
      <c r="D1224" s="543">
        <f t="shared" si="170"/>
        <v>0</v>
      </c>
      <c r="E1224" s="533">
        <f t="shared" si="170"/>
        <v>0</v>
      </c>
      <c r="F1224" s="120">
        <f t="shared" si="170"/>
        <v>0</v>
      </c>
      <c r="G1224" s="546">
        <f t="shared" si="170"/>
        <v>0</v>
      </c>
      <c r="H1224" s="41"/>
      <c r="I1224" s="41"/>
      <c r="J1224" s="41"/>
      <c r="K1224" s="41"/>
    </row>
    <row r="1225" spans="1:11" s="28" customFormat="1" x14ac:dyDescent="0.2">
      <c r="A1225" s="28" t="str">
        <f t="shared" ref="A1225:G1225" si="171">A458</f>
        <v>A.</v>
      </c>
      <c r="B1225" s="28">
        <f t="shared" si="171"/>
        <v>0</v>
      </c>
      <c r="C1225" s="28" t="str">
        <f t="shared" si="171"/>
        <v>GRAĐEVINSKI RADOVI</v>
      </c>
      <c r="D1225" s="87">
        <f t="shared" si="171"/>
        <v>0</v>
      </c>
      <c r="E1225" s="534"/>
      <c r="F1225" s="46">
        <f t="shared" si="171"/>
        <v>0</v>
      </c>
      <c r="G1225" s="553">
        <f t="shared" si="171"/>
        <v>0</v>
      </c>
      <c r="H1225" s="41"/>
      <c r="I1225" s="41"/>
      <c r="J1225" s="41"/>
      <c r="K1225" s="41"/>
    </row>
    <row r="1226" spans="1:11" s="28" customFormat="1" ht="13.5" thickBot="1" x14ac:dyDescent="0.25">
      <c r="A1226" s="130" t="str">
        <f t="shared" ref="A1226:G1226" si="172">A1219</f>
        <v>B.</v>
      </c>
      <c r="B1226" s="130">
        <f t="shared" si="172"/>
        <v>0</v>
      </c>
      <c r="C1226" s="130" t="str">
        <f t="shared" si="172"/>
        <v>OBRTNIČKI RADOVI</v>
      </c>
      <c r="D1226" s="851">
        <f t="shared" si="172"/>
        <v>0</v>
      </c>
      <c r="E1226" s="535"/>
      <c r="F1226" s="536">
        <f t="shared" si="172"/>
        <v>0</v>
      </c>
      <c r="G1226" s="554">
        <f t="shared" si="172"/>
        <v>0</v>
      </c>
      <c r="H1226" s="41"/>
      <c r="I1226" s="41"/>
      <c r="J1226" s="41"/>
      <c r="K1226" s="41"/>
    </row>
    <row r="1227" spans="1:11" s="28" customFormat="1" ht="14.25" thickTop="1" thickBot="1" x14ac:dyDescent="0.25">
      <c r="A1227" s="414" t="str">
        <f>A1224</f>
        <v>B+C</v>
      </c>
      <c r="B1227" s="408">
        <f>B1224</f>
        <v>0</v>
      </c>
      <c r="C1227" s="408" t="str">
        <f>C1224</f>
        <v>GRAĐEVINSKO OBRTNIČKI RADOVI</v>
      </c>
      <c r="D1227" s="847">
        <f>D1224</f>
        <v>0</v>
      </c>
      <c r="E1227" s="409" t="s">
        <v>14</v>
      </c>
      <c r="F1227" s="409"/>
      <c r="G1227" s="555">
        <f>SUM(G1225:G1226)</f>
        <v>0</v>
      </c>
      <c r="H1227" s="41"/>
      <c r="I1227" s="41"/>
      <c r="J1227" s="41"/>
      <c r="K1227" s="41"/>
    </row>
    <row r="1228" spans="1:11" x14ac:dyDescent="0.2">
      <c r="A1228" s="17" t="s">
        <v>918</v>
      </c>
    </row>
  </sheetData>
  <sheetProtection algorithmName="SHA-512" hashValue="xNFrJ7PSdvFT92RQN5LFesJ3swHgZqCdVfior5kI4WMQ9RZgMQTSWPyYtYNXsyiDD1dj9Ip2Ehu4o0ao7BAqRA==" saltValue="lK+ihYZl67d43mN6/O8Rrw==" spinCount="100000" sheet="1" objects="1" scenarios="1" formatCells="0" formatColumns="0" formatRows="0"/>
  <printOptions horizontalCentered="1"/>
  <pageMargins left="0.86614173228346458" right="0.23622047244094491" top="0.74803149606299213" bottom="0.74803149606299213" header="0.31496062992125984" footer="0.31496062992125984"/>
  <pageSetup paperSize="9" scale="93" fitToHeight="0" orientation="portrait" r:id="rId1"/>
  <headerFooter>
    <oddFooter>&amp;C&amp;P</oddFooter>
  </headerFooter>
  <rowBreaks count="42" manualBreakCount="42">
    <brk id="47" max="16383" man="1"/>
    <brk id="80" max="16383" man="1"/>
    <brk id="123" max="16383" man="1"/>
    <brk id="152" max="16383" man="1"/>
    <brk id="177" max="16383" man="1"/>
    <brk id="202" max="16383" man="1"/>
    <brk id="230" max="16383" man="1"/>
    <brk id="256" max="16383" man="1"/>
    <brk id="281" max="16383" man="1"/>
    <brk id="313" max="16383" man="1"/>
    <brk id="372" max="16383" man="1"/>
    <brk id="431" max="16383" man="1"/>
    <brk id="462" max="16383" man="1"/>
    <brk id="492" max="16383" man="1"/>
    <brk id="550" max="16383" man="1"/>
    <brk id="570" max="16383" man="1"/>
    <brk id="580" max="16383" man="1"/>
    <brk id="592" max="16383" man="1"/>
    <brk id="607" max="16383" man="1"/>
    <brk id="619" max="16383" man="1"/>
    <brk id="632" max="16383" man="1"/>
    <brk id="657" max="16383" man="1"/>
    <brk id="682" max="16383" man="1"/>
    <brk id="698" max="16383" man="1"/>
    <brk id="720" max="16383" man="1"/>
    <brk id="749" max="16383" man="1"/>
    <brk id="778" max="16383" man="1"/>
    <brk id="798" max="16383" man="1"/>
    <brk id="822" max="16383" man="1"/>
    <brk id="842" max="16383" man="1"/>
    <brk id="863" max="16383" man="1"/>
    <brk id="883" max="16383" man="1"/>
    <brk id="905" max="16383" man="1"/>
    <brk id="952" max="16383" man="1"/>
    <brk id="975" max="16383" man="1"/>
    <brk id="996" max="16383" man="1"/>
    <brk id="1019" max="16383" man="1"/>
    <brk id="1052" max="16383" man="1"/>
    <brk id="1082" max="16383" man="1"/>
    <brk id="1148" max="16383" man="1"/>
    <brk id="1169" max="16383" man="1"/>
    <brk id="12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08"/>
  <sheetViews>
    <sheetView zoomScale="80" zoomScaleNormal="80" workbookViewId="0">
      <pane ySplit="4" topLeftCell="A110" activePane="bottomLeft" state="frozen"/>
      <selection pane="bottomLeft" sqref="A1:XFD1048576"/>
    </sheetView>
  </sheetViews>
  <sheetFormatPr defaultColWidth="12.85546875" defaultRowHeight="12.75" x14ac:dyDescent="0.2"/>
  <cols>
    <col min="1" max="1" width="7.140625" style="151" customWidth="1"/>
    <col min="2" max="2" width="55" style="153" customWidth="1"/>
    <col min="3" max="3" width="9.42578125" style="154" customWidth="1"/>
    <col min="4" max="4" width="11.42578125" style="155" customWidth="1"/>
    <col min="5" max="5" width="10.5703125" style="599" customWidth="1"/>
    <col min="6" max="6" width="13.42578125" style="612" customWidth="1"/>
    <col min="7" max="16384" width="12.85546875" style="131"/>
  </cols>
  <sheetData>
    <row r="1" spans="1:6" ht="13.5" thickBot="1" x14ac:dyDescent="0.25"/>
    <row r="2" spans="1:6" s="177" customFormat="1" ht="13.5" thickBot="1" x14ac:dyDescent="0.25">
      <c r="A2" s="173" t="s">
        <v>1020</v>
      </c>
      <c r="B2" s="174" t="s">
        <v>1013</v>
      </c>
      <c r="C2" s="175"/>
      <c r="D2" s="176"/>
      <c r="E2" s="600"/>
      <c r="F2" s="613"/>
    </row>
    <row r="3" spans="1:6" ht="13.5" thickBot="1" x14ac:dyDescent="0.25"/>
    <row r="4" spans="1:6" s="158" customFormat="1" ht="13.5" thickBot="1" x14ac:dyDescent="0.25">
      <c r="A4" s="159" t="s">
        <v>919</v>
      </c>
      <c r="B4" s="160" t="s">
        <v>920</v>
      </c>
      <c r="C4" s="559" t="s">
        <v>921</v>
      </c>
      <c r="D4" s="559" t="s">
        <v>11</v>
      </c>
      <c r="E4" s="601" t="s">
        <v>922</v>
      </c>
      <c r="F4" s="614" t="s">
        <v>13</v>
      </c>
    </row>
    <row r="5" spans="1:6" ht="13.5" thickBot="1" x14ac:dyDescent="0.25">
      <c r="A5" s="132"/>
      <c r="B5" s="133"/>
      <c r="C5" s="560"/>
      <c r="D5" s="575"/>
      <c r="E5" s="584"/>
      <c r="F5" s="615"/>
    </row>
    <row r="6" spans="1:6" ht="13.5" thickBot="1" x14ac:dyDescent="0.25">
      <c r="A6" s="164">
        <v>1</v>
      </c>
      <c r="B6" s="165" t="s">
        <v>1491</v>
      </c>
      <c r="C6" s="561"/>
      <c r="D6" s="576"/>
      <c r="E6" s="602"/>
      <c r="F6" s="616"/>
    </row>
    <row r="7" spans="1:6" x14ac:dyDescent="0.2">
      <c r="A7" s="134"/>
      <c r="B7" s="133"/>
      <c r="C7" s="560"/>
      <c r="D7" s="575"/>
      <c r="E7" s="584"/>
      <c r="F7" s="615"/>
    </row>
    <row r="8" spans="1:6" s="137" customFormat="1" ht="56.25" x14ac:dyDescent="0.2">
      <c r="A8" s="524">
        <v>1</v>
      </c>
      <c r="B8" s="136" t="s">
        <v>2032</v>
      </c>
      <c r="C8" s="562" t="s">
        <v>943</v>
      </c>
      <c r="D8" s="577">
        <v>1</v>
      </c>
      <c r="E8" s="542"/>
      <c r="F8" s="547">
        <f t="shared" ref="F8" si="0">ROUND(D8*E8,2)</f>
        <v>0</v>
      </c>
    </row>
    <row r="9" spans="1:6" x14ac:dyDescent="0.2">
      <c r="A9" s="525"/>
      <c r="B9" s="133"/>
      <c r="C9" s="560"/>
      <c r="D9" s="578"/>
      <c r="E9" s="584"/>
      <c r="F9" s="615"/>
    </row>
    <row r="10" spans="1:6" s="139" customFormat="1" ht="33.75" x14ac:dyDescent="0.2">
      <c r="A10" s="524">
        <v>2</v>
      </c>
      <c r="B10" s="138" t="s">
        <v>2033</v>
      </c>
      <c r="C10" s="562" t="s">
        <v>943</v>
      </c>
      <c r="D10" s="577">
        <v>1</v>
      </c>
      <c r="E10" s="542"/>
      <c r="F10" s="547">
        <f t="shared" ref="F10" si="1">ROUND(D10*E10,2)</f>
        <v>0</v>
      </c>
    </row>
    <row r="11" spans="1:6" s="139" customFormat="1" ht="13.5" thickBot="1" x14ac:dyDescent="0.25">
      <c r="A11" s="135"/>
      <c r="B11" s="138"/>
      <c r="C11" s="562"/>
      <c r="D11" s="579"/>
      <c r="E11" s="587"/>
      <c r="F11" s="617"/>
    </row>
    <row r="12" spans="1:6" s="139" customFormat="1" ht="13.5" thickBot="1" x14ac:dyDescent="0.25">
      <c r="A12" s="163">
        <f>A6</f>
        <v>1</v>
      </c>
      <c r="B12" s="169" t="str">
        <f>B6</f>
        <v>PRIPREMNI I OSTALI RADOVI</v>
      </c>
      <c r="C12" s="563"/>
      <c r="D12" s="580" t="s">
        <v>14</v>
      </c>
      <c r="E12" s="603"/>
      <c r="F12" s="618">
        <f>SUM(F8:F10)</f>
        <v>0</v>
      </c>
    </row>
    <row r="13" spans="1:6" s="168" customFormat="1" x14ac:dyDescent="0.2">
      <c r="A13" s="166"/>
      <c r="B13" s="167"/>
      <c r="C13" s="564"/>
      <c r="D13" s="581"/>
      <c r="E13" s="604"/>
      <c r="F13" s="619"/>
    </row>
    <row r="14" spans="1:6" ht="13.5" thickBot="1" x14ac:dyDescent="0.25">
      <c r="A14" s="134"/>
      <c r="B14" s="133"/>
      <c r="C14" s="560"/>
      <c r="D14" s="575"/>
      <c r="E14" s="584"/>
      <c r="F14" s="615"/>
    </row>
    <row r="15" spans="1:6" ht="13.5" thickBot="1" x14ac:dyDescent="0.25">
      <c r="A15" s="164">
        <v>2</v>
      </c>
      <c r="B15" s="165" t="s">
        <v>339</v>
      </c>
      <c r="C15" s="561"/>
      <c r="D15" s="576"/>
      <c r="E15" s="602"/>
      <c r="F15" s="616"/>
    </row>
    <row r="16" spans="1:6" x14ac:dyDescent="0.2">
      <c r="A16" s="134"/>
      <c r="B16" s="133"/>
      <c r="C16" s="560"/>
      <c r="D16" s="575"/>
      <c r="E16" s="584"/>
      <c r="F16" s="615"/>
    </row>
    <row r="17" spans="1:6" s="137" customFormat="1" ht="140.44999999999999" customHeight="1" x14ac:dyDescent="0.2">
      <c r="A17" s="135">
        <v>1</v>
      </c>
      <c r="B17" s="136" t="s">
        <v>924</v>
      </c>
      <c r="C17" s="562"/>
      <c r="D17" s="582"/>
      <c r="E17" s="587"/>
      <c r="F17" s="617"/>
    </row>
    <row r="18" spans="1:6" s="137" customFormat="1" x14ac:dyDescent="0.2">
      <c r="A18" s="135"/>
      <c r="B18" s="140" t="s">
        <v>925</v>
      </c>
      <c r="C18" s="562" t="s">
        <v>926</v>
      </c>
      <c r="D18" s="583">
        <v>4</v>
      </c>
      <c r="E18" s="542"/>
      <c r="F18" s="547">
        <f t="shared" ref="F18:F20" si="2">ROUND(D18*E18,2)</f>
        <v>0</v>
      </c>
    </row>
    <row r="19" spans="1:6" s="137" customFormat="1" x14ac:dyDescent="0.2">
      <c r="A19" s="135"/>
      <c r="B19" s="140" t="s">
        <v>927</v>
      </c>
      <c r="C19" s="562" t="s">
        <v>926</v>
      </c>
      <c r="D19" s="583">
        <v>30</v>
      </c>
      <c r="E19" s="542"/>
      <c r="F19" s="547">
        <f t="shared" si="2"/>
        <v>0</v>
      </c>
    </row>
    <row r="20" spans="1:6" x14ac:dyDescent="0.2">
      <c r="A20" s="141"/>
      <c r="B20" s="140" t="s">
        <v>928</v>
      </c>
      <c r="C20" s="562" t="s">
        <v>926</v>
      </c>
      <c r="D20" s="583">
        <v>13</v>
      </c>
      <c r="E20" s="542"/>
      <c r="F20" s="547">
        <f t="shared" si="2"/>
        <v>0</v>
      </c>
    </row>
    <row r="21" spans="1:6" x14ac:dyDescent="0.2">
      <c r="A21" s="141"/>
      <c r="B21" s="140"/>
      <c r="C21" s="562"/>
      <c r="D21" s="582"/>
      <c r="E21" s="587"/>
      <c r="F21" s="617"/>
    </row>
    <row r="22" spans="1:6" s="139" customFormat="1" ht="45" x14ac:dyDescent="0.2">
      <c r="A22" s="135">
        <v>2</v>
      </c>
      <c r="B22" s="136" t="s">
        <v>929</v>
      </c>
      <c r="C22" s="562" t="s">
        <v>926</v>
      </c>
      <c r="D22" s="583">
        <v>12</v>
      </c>
      <c r="E22" s="542"/>
      <c r="F22" s="547">
        <f t="shared" ref="F22" si="3">ROUND(D22*E22,2)</f>
        <v>0</v>
      </c>
    </row>
    <row r="23" spans="1:6" x14ac:dyDescent="0.2">
      <c r="A23" s="134"/>
      <c r="B23" s="133"/>
      <c r="C23" s="560"/>
      <c r="D23" s="584"/>
      <c r="E23" s="584"/>
      <c r="F23" s="615"/>
    </row>
    <row r="24" spans="1:6" s="137" customFormat="1" ht="123.6" customHeight="1" x14ac:dyDescent="0.2">
      <c r="A24" s="524">
        <v>3</v>
      </c>
      <c r="B24" s="138" t="s">
        <v>2034</v>
      </c>
      <c r="C24" s="562" t="s">
        <v>926</v>
      </c>
      <c r="D24" s="577">
        <v>15</v>
      </c>
      <c r="E24" s="542"/>
      <c r="F24" s="547">
        <f t="shared" ref="F24" si="4">ROUND(D24*E24,2)</f>
        <v>0</v>
      </c>
    </row>
    <row r="25" spans="1:6" x14ac:dyDescent="0.2">
      <c r="A25" s="134"/>
      <c r="B25" s="133"/>
      <c r="C25" s="560"/>
      <c r="D25" s="584"/>
      <c r="E25" s="584"/>
      <c r="F25" s="615"/>
    </row>
    <row r="26" spans="1:6" s="137" customFormat="1" ht="119.45" customHeight="1" x14ac:dyDescent="0.2">
      <c r="A26" s="135">
        <v>4</v>
      </c>
      <c r="B26" s="138" t="s">
        <v>930</v>
      </c>
      <c r="C26" s="562" t="s">
        <v>926</v>
      </c>
      <c r="D26" s="577">
        <v>20</v>
      </c>
      <c r="E26" s="542"/>
      <c r="F26" s="547">
        <f t="shared" ref="F26" si="5">ROUND(D26*E26,2)</f>
        <v>0</v>
      </c>
    </row>
    <row r="27" spans="1:6" s="137" customFormat="1" ht="13.5" thickBot="1" x14ac:dyDescent="0.25">
      <c r="A27" s="135"/>
      <c r="B27" s="138"/>
      <c r="C27" s="562"/>
      <c r="D27" s="577"/>
      <c r="E27" s="587"/>
      <c r="F27" s="617"/>
    </row>
    <row r="28" spans="1:6" s="137" customFormat="1" ht="13.5" thickBot="1" x14ac:dyDescent="0.2">
      <c r="A28" s="161">
        <f>A15</f>
        <v>2</v>
      </c>
      <c r="B28" s="169" t="str">
        <f>B15</f>
        <v>ZEMLJANI RADOVI</v>
      </c>
      <c r="C28" s="565"/>
      <c r="D28" s="585" t="s">
        <v>14</v>
      </c>
      <c r="E28" s="588"/>
      <c r="F28" s="620">
        <f>SUM(F17:F26)</f>
        <v>0</v>
      </c>
    </row>
    <row r="29" spans="1:6" s="172" customFormat="1" x14ac:dyDescent="0.15">
      <c r="A29" s="170"/>
      <c r="B29" s="171"/>
      <c r="C29" s="566"/>
      <c r="D29" s="586"/>
      <c r="E29" s="605"/>
      <c r="F29" s="621"/>
    </row>
    <row r="30" spans="1:6" ht="13.5" thickBot="1" x14ac:dyDescent="0.25">
      <c r="A30" s="134"/>
      <c r="B30" s="133"/>
      <c r="C30" s="560"/>
      <c r="D30" s="575"/>
      <c r="E30" s="584"/>
      <c r="F30" s="615"/>
    </row>
    <row r="31" spans="1:6" ht="13.5" thickBot="1" x14ac:dyDescent="0.25">
      <c r="A31" s="164">
        <v>3</v>
      </c>
      <c r="B31" s="165" t="s">
        <v>5</v>
      </c>
      <c r="C31" s="561"/>
      <c r="D31" s="576"/>
      <c r="E31" s="602"/>
      <c r="F31" s="616"/>
    </row>
    <row r="32" spans="1:6" x14ac:dyDescent="0.2">
      <c r="A32" s="134"/>
      <c r="B32" s="133"/>
      <c r="C32" s="560"/>
      <c r="D32" s="575"/>
      <c r="E32" s="584"/>
      <c r="F32" s="615"/>
    </row>
    <row r="33" spans="1:6" s="137" customFormat="1" ht="77.45" customHeight="1" x14ac:dyDescent="0.2">
      <c r="A33" s="135">
        <v>1</v>
      </c>
      <c r="B33" s="136" t="s">
        <v>931</v>
      </c>
      <c r="C33" s="562" t="s">
        <v>926</v>
      </c>
      <c r="D33" s="587">
        <v>0.3</v>
      </c>
      <c r="E33" s="542"/>
      <c r="F33" s="547">
        <f t="shared" ref="F33" si="6">ROUND(D33*E33,2)</f>
        <v>0</v>
      </c>
    </row>
    <row r="34" spans="1:6" x14ac:dyDescent="0.2">
      <c r="A34" s="134"/>
      <c r="B34" s="133"/>
      <c r="C34" s="560"/>
      <c r="D34" s="575"/>
      <c r="E34" s="584"/>
      <c r="F34" s="615"/>
    </row>
    <row r="35" spans="1:6" s="137" customFormat="1" ht="95.45" customHeight="1" x14ac:dyDescent="0.2">
      <c r="A35" s="135">
        <v>2</v>
      </c>
      <c r="B35" s="136" t="s">
        <v>932</v>
      </c>
      <c r="C35" s="562" t="s">
        <v>926</v>
      </c>
      <c r="D35" s="587">
        <v>3</v>
      </c>
      <c r="E35" s="542"/>
      <c r="F35" s="547">
        <f t="shared" ref="F35" si="7">ROUND(D35*E35,2)</f>
        <v>0</v>
      </c>
    </row>
    <row r="36" spans="1:6" s="137" customFormat="1" ht="13.5" thickBot="1" x14ac:dyDescent="0.25">
      <c r="A36" s="135"/>
      <c r="B36" s="136"/>
      <c r="C36" s="562"/>
      <c r="D36" s="587"/>
      <c r="E36" s="587"/>
      <c r="F36" s="617"/>
    </row>
    <row r="37" spans="1:6" s="137" customFormat="1" ht="13.5" thickBot="1" x14ac:dyDescent="0.2">
      <c r="A37" s="161">
        <f>A31</f>
        <v>3</v>
      </c>
      <c r="B37" s="169" t="str">
        <f>B31</f>
        <v>BETONSKI I ARMIRANOBETONSKI RADOVI</v>
      </c>
      <c r="C37" s="565"/>
      <c r="D37" s="588" t="s">
        <v>14</v>
      </c>
      <c r="E37" s="588"/>
      <c r="F37" s="620">
        <f>SUM(F33:F35)</f>
        <v>0</v>
      </c>
    </row>
    <row r="38" spans="1:6" s="137" customFormat="1" x14ac:dyDescent="0.2">
      <c r="A38" s="135"/>
      <c r="B38" s="136"/>
      <c r="C38" s="562"/>
      <c r="D38" s="587"/>
      <c r="E38" s="587"/>
      <c r="F38" s="617"/>
    </row>
    <row r="39" spans="1:6" ht="13.5" thickBot="1" x14ac:dyDescent="0.25">
      <c r="A39" s="132"/>
      <c r="B39" s="133"/>
      <c r="C39" s="560"/>
      <c r="D39" s="575"/>
      <c r="E39" s="584"/>
      <c r="F39" s="615"/>
    </row>
    <row r="40" spans="1:6" ht="13.5" thickBot="1" x14ac:dyDescent="0.25">
      <c r="A40" s="178">
        <v>4</v>
      </c>
      <c r="B40" s="179" t="s">
        <v>933</v>
      </c>
      <c r="C40" s="567"/>
      <c r="D40" s="589"/>
      <c r="E40" s="606"/>
      <c r="F40" s="622"/>
    </row>
    <row r="41" spans="1:6" x14ac:dyDescent="0.2">
      <c r="A41" s="132"/>
      <c r="B41" s="133"/>
      <c r="C41" s="560"/>
      <c r="D41" s="584"/>
      <c r="E41" s="584"/>
      <c r="F41" s="615"/>
    </row>
    <row r="42" spans="1:6" s="137" customFormat="1" ht="45" x14ac:dyDescent="0.2">
      <c r="A42" s="135">
        <v>1</v>
      </c>
      <c r="B42" s="138" t="s">
        <v>934</v>
      </c>
      <c r="C42" s="562"/>
      <c r="D42" s="587"/>
      <c r="E42" s="587"/>
      <c r="F42" s="617"/>
    </row>
    <row r="43" spans="1:6" s="137" customFormat="1" x14ac:dyDescent="0.2">
      <c r="A43" s="135"/>
      <c r="B43" s="142" t="s">
        <v>935</v>
      </c>
      <c r="C43" s="562" t="s">
        <v>48</v>
      </c>
      <c r="D43" s="577">
        <v>10</v>
      </c>
      <c r="E43" s="542"/>
      <c r="F43" s="547">
        <f t="shared" ref="F43:F49" si="8">ROUND(D43*E43,2)</f>
        <v>0</v>
      </c>
    </row>
    <row r="44" spans="1:6" s="137" customFormat="1" x14ac:dyDescent="0.2">
      <c r="A44" s="135"/>
      <c r="B44" s="140" t="s">
        <v>936</v>
      </c>
      <c r="C44" s="562" t="s">
        <v>48</v>
      </c>
      <c r="D44" s="577">
        <v>4</v>
      </c>
      <c r="E44" s="542"/>
      <c r="F44" s="547">
        <f t="shared" si="8"/>
        <v>0</v>
      </c>
    </row>
    <row r="45" spans="1:6" s="137" customFormat="1" x14ac:dyDescent="0.2">
      <c r="A45" s="135"/>
      <c r="B45" s="140" t="s">
        <v>937</v>
      </c>
      <c r="C45" s="562" t="s">
        <v>48</v>
      </c>
      <c r="D45" s="577">
        <v>4</v>
      </c>
      <c r="E45" s="542"/>
      <c r="F45" s="547">
        <f t="shared" si="8"/>
        <v>0</v>
      </c>
    </row>
    <row r="46" spans="1:6" s="137" customFormat="1" x14ac:dyDescent="0.2">
      <c r="A46" s="135"/>
      <c r="B46" s="140" t="s">
        <v>938</v>
      </c>
      <c r="C46" s="562" t="s">
        <v>48</v>
      </c>
      <c r="D46" s="577">
        <v>4</v>
      </c>
      <c r="E46" s="542"/>
      <c r="F46" s="547">
        <f t="shared" si="8"/>
        <v>0</v>
      </c>
    </row>
    <row r="47" spans="1:6" s="137" customFormat="1" x14ac:dyDescent="0.2">
      <c r="A47" s="135"/>
      <c r="B47" s="140" t="s">
        <v>939</v>
      </c>
      <c r="C47" s="562" t="s">
        <v>48</v>
      </c>
      <c r="D47" s="577">
        <v>4</v>
      </c>
      <c r="E47" s="542"/>
      <c r="F47" s="547">
        <f t="shared" si="8"/>
        <v>0</v>
      </c>
    </row>
    <row r="48" spans="1:6" s="137" customFormat="1" x14ac:dyDescent="0.2">
      <c r="A48" s="135"/>
      <c r="B48" s="140" t="s">
        <v>940</v>
      </c>
      <c r="C48" s="562" t="s">
        <v>48</v>
      </c>
      <c r="D48" s="577">
        <v>4</v>
      </c>
      <c r="E48" s="542"/>
      <c r="F48" s="547">
        <f t="shared" si="8"/>
        <v>0</v>
      </c>
    </row>
    <row r="49" spans="1:6" s="137" customFormat="1" x14ac:dyDescent="0.2">
      <c r="A49" s="135"/>
      <c r="B49" s="140" t="s">
        <v>941</v>
      </c>
      <c r="C49" s="562" t="s">
        <v>48</v>
      </c>
      <c r="D49" s="577">
        <v>4</v>
      </c>
      <c r="E49" s="542"/>
      <c r="F49" s="547">
        <f t="shared" si="8"/>
        <v>0</v>
      </c>
    </row>
    <row r="50" spans="1:6" x14ac:dyDescent="0.2">
      <c r="A50" s="132"/>
      <c r="B50" s="133"/>
      <c r="C50" s="560"/>
      <c r="D50" s="584"/>
      <c r="E50" s="584"/>
      <c r="F50" s="615"/>
    </row>
    <row r="51" spans="1:6" s="137" customFormat="1" ht="56.25" x14ac:dyDescent="0.2">
      <c r="A51" s="135">
        <v>2</v>
      </c>
      <c r="B51" s="138" t="s">
        <v>942</v>
      </c>
      <c r="C51" s="562" t="s">
        <v>943</v>
      </c>
      <c r="D51" s="587">
        <v>1</v>
      </c>
      <c r="E51" s="542"/>
      <c r="F51" s="547">
        <f t="shared" ref="F51" si="9">ROUND(D51*E51,2)</f>
        <v>0</v>
      </c>
    </row>
    <row r="52" spans="1:6" x14ac:dyDescent="0.2">
      <c r="A52" s="132"/>
      <c r="B52" s="133"/>
      <c r="C52" s="560"/>
      <c r="D52" s="584"/>
      <c r="E52" s="584"/>
      <c r="F52" s="615"/>
    </row>
    <row r="53" spans="1:6" s="137" customFormat="1" ht="45" x14ac:dyDescent="0.2">
      <c r="A53" s="135">
        <v>2</v>
      </c>
      <c r="B53" s="138" t="s">
        <v>944</v>
      </c>
      <c r="C53" s="562" t="s">
        <v>48</v>
      </c>
      <c r="D53" s="587">
        <v>7</v>
      </c>
      <c r="E53" s="542"/>
      <c r="F53" s="547">
        <f t="shared" ref="F53" si="10">ROUND(D53*E53,2)</f>
        <v>0</v>
      </c>
    </row>
    <row r="54" spans="1:6" s="137" customFormat="1" ht="13.5" thickBot="1" x14ac:dyDescent="0.25">
      <c r="A54" s="135"/>
      <c r="B54" s="138"/>
      <c r="C54" s="562"/>
      <c r="D54" s="587"/>
      <c r="E54" s="587"/>
      <c r="F54" s="617"/>
    </row>
    <row r="55" spans="1:6" s="137" customFormat="1" ht="13.5" thickBot="1" x14ac:dyDescent="0.2">
      <c r="A55" s="161">
        <f>A40</f>
        <v>4</v>
      </c>
      <c r="B55" s="169" t="str">
        <f>B40</f>
        <v>RADOVI RUŠENJA I DEMONTAŽE</v>
      </c>
      <c r="C55" s="565"/>
      <c r="D55" s="588" t="s">
        <v>14</v>
      </c>
      <c r="E55" s="588"/>
      <c r="F55" s="620">
        <f>SUM(F42:F54)</f>
        <v>0</v>
      </c>
    </row>
    <row r="56" spans="1:6" s="137" customFormat="1" x14ac:dyDescent="0.2">
      <c r="A56" s="135"/>
      <c r="B56" s="138"/>
      <c r="C56" s="562"/>
      <c r="D56" s="587"/>
      <c r="E56" s="587"/>
      <c r="F56" s="617"/>
    </row>
    <row r="57" spans="1:6" ht="13.5" thickBot="1" x14ac:dyDescent="0.25">
      <c r="A57" s="132"/>
      <c r="B57" s="133"/>
      <c r="C57" s="560"/>
      <c r="D57" s="575"/>
      <c r="E57" s="584"/>
      <c r="F57" s="615"/>
    </row>
    <row r="58" spans="1:6" ht="13.5" thickBot="1" x14ac:dyDescent="0.25">
      <c r="A58" s="178">
        <v>5</v>
      </c>
      <c r="B58" s="179" t="s">
        <v>945</v>
      </c>
      <c r="C58" s="567"/>
      <c r="D58" s="589"/>
      <c r="E58" s="606"/>
      <c r="F58" s="622"/>
    </row>
    <row r="59" spans="1:6" x14ac:dyDescent="0.2">
      <c r="A59" s="132"/>
      <c r="B59" s="133"/>
      <c r="C59" s="560"/>
      <c r="D59" s="584"/>
      <c r="E59" s="584"/>
      <c r="F59" s="615"/>
    </row>
    <row r="60" spans="1:6" s="137" customFormat="1" ht="53.45" customHeight="1" x14ac:dyDescent="0.2">
      <c r="A60" s="135">
        <v>1</v>
      </c>
      <c r="B60" s="138" t="s">
        <v>946</v>
      </c>
      <c r="C60" s="562"/>
      <c r="D60" s="587"/>
      <c r="E60" s="587"/>
      <c r="F60" s="617"/>
    </row>
    <row r="61" spans="1:6" s="137" customFormat="1" x14ac:dyDescent="0.2">
      <c r="A61" s="135"/>
      <c r="B61" s="140" t="s">
        <v>947</v>
      </c>
      <c r="C61" s="562" t="s">
        <v>948</v>
      </c>
      <c r="D61" s="577">
        <v>30</v>
      </c>
      <c r="E61" s="542"/>
      <c r="F61" s="547">
        <f t="shared" ref="F61:F75" si="11">ROUND(D61*E61,2)</f>
        <v>0</v>
      </c>
    </row>
    <row r="62" spans="1:6" s="137" customFormat="1" x14ac:dyDescent="0.2">
      <c r="A62" s="135"/>
      <c r="B62" s="140" t="s">
        <v>949</v>
      </c>
      <c r="C62" s="562" t="s">
        <v>948</v>
      </c>
      <c r="D62" s="577">
        <v>11</v>
      </c>
      <c r="E62" s="542"/>
      <c r="F62" s="547">
        <f t="shared" si="11"/>
        <v>0</v>
      </c>
    </row>
    <row r="63" spans="1:6" s="137" customFormat="1" x14ac:dyDescent="0.2">
      <c r="A63" s="135"/>
      <c r="B63" s="140" t="s">
        <v>950</v>
      </c>
      <c r="C63" s="562" t="s">
        <v>948</v>
      </c>
      <c r="D63" s="577">
        <v>50</v>
      </c>
      <c r="E63" s="542"/>
      <c r="F63" s="547">
        <f t="shared" si="11"/>
        <v>0</v>
      </c>
    </row>
    <row r="64" spans="1:6" s="137" customFormat="1" x14ac:dyDescent="0.2">
      <c r="A64" s="135"/>
      <c r="B64" s="140" t="s">
        <v>951</v>
      </c>
      <c r="C64" s="562" t="s">
        <v>48</v>
      </c>
      <c r="D64" s="577">
        <v>7</v>
      </c>
      <c r="E64" s="542"/>
      <c r="F64" s="547">
        <f t="shared" si="11"/>
        <v>0</v>
      </c>
    </row>
    <row r="65" spans="1:6" s="137" customFormat="1" x14ac:dyDescent="0.2">
      <c r="A65" s="135"/>
      <c r="B65" s="140" t="s">
        <v>952</v>
      </c>
      <c r="C65" s="562" t="s">
        <v>48</v>
      </c>
      <c r="D65" s="577">
        <v>58</v>
      </c>
      <c r="E65" s="542"/>
      <c r="F65" s="547">
        <f t="shared" si="11"/>
        <v>0</v>
      </c>
    </row>
    <row r="66" spans="1:6" s="137" customFormat="1" x14ac:dyDescent="0.2">
      <c r="A66" s="135"/>
      <c r="B66" s="140" t="s">
        <v>953</v>
      </c>
      <c r="C66" s="562" t="s">
        <v>48</v>
      </c>
      <c r="D66" s="577">
        <v>38</v>
      </c>
      <c r="E66" s="542"/>
      <c r="F66" s="547">
        <f t="shared" si="11"/>
        <v>0</v>
      </c>
    </row>
    <row r="67" spans="1:6" s="137" customFormat="1" x14ac:dyDescent="0.2">
      <c r="A67" s="135"/>
      <c r="B67" s="140" t="s">
        <v>954</v>
      </c>
      <c r="C67" s="562" t="s">
        <v>48</v>
      </c>
      <c r="D67" s="577">
        <v>22</v>
      </c>
      <c r="E67" s="542"/>
      <c r="F67" s="547">
        <f t="shared" si="11"/>
        <v>0</v>
      </c>
    </row>
    <row r="68" spans="1:6" s="137" customFormat="1" x14ac:dyDescent="0.2">
      <c r="A68" s="135"/>
      <c r="B68" s="140" t="s">
        <v>955</v>
      </c>
      <c r="C68" s="562" t="s">
        <v>48</v>
      </c>
      <c r="D68" s="577">
        <v>2</v>
      </c>
      <c r="E68" s="542"/>
      <c r="F68" s="547">
        <f t="shared" si="11"/>
        <v>0</v>
      </c>
    </row>
    <row r="69" spans="1:6" s="137" customFormat="1" x14ac:dyDescent="0.2">
      <c r="A69" s="135"/>
      <c r="B69" s="140" t="s">
        <v>956</v>
      </c>
      <c r="C69" s="562" t="s">
        <v>48</v>
      </c>
      <c r="D69" s="577">
        <v>4</v>
      </c>
      <c r="E69" s="542"/>
      <c r="F69" s="547">
        <f t="shared" si="11"/>
        <v>0</v>
      </c>
    </row>
    <row r="70" spans="1:6" s="137" customFormat="1" x14ac:dyDescent="0.2">
      <c r="A70" s="135"/>
      <c r="B70" s="140" t="s">
        <v>957</v>
      </c>
      <c r="C70" s="562" t="s">
        <v>48</v>
      </c>
      <c r="D70" s="577">
        <v>3</v>
      </c>
      <c r="E70" s="542"/>
      <c r="F70" s="547">
        <f t="shared" si="11"/>
        <v>0</v>
      </c>
    </row>
    <row r="71" spans="1:6" s="137" customFormat="1" x14ac:dyDescent="0.2">
      <c r="A71" s="135"/>
      <c r="B71" s="140" t="s">
        <v>958</v>
      </c>
      <c r="C71" s="562" t="s">
        <v>48</v>
      </c>
      <c r="D71" s="577">
        <v>1</v>
      </c>
      <c r="E71" s="542"/>
      <c r="F71" s="547">
        <f t="shared" si="11"/>
        <v>0</v>
      </c>
    </row>
    <row r="72" spans="1:6" s="137" customFormat="1" x14ac:dyDescent="0.2">
      <c r="A72" s="135"/>
      <c r="B72" s="140" t="s">
        <v>959</v>
      </c>
      <c r="C72" s="562" t="s">
        <v>48</v>
      </c>
      <c r="D72" s="577">
        <v>1</v>
      </c>
      <c r="E72" s="542"/>
      <c r="F72" s="547">
        <f t="shared" si="11"/>
        <v>0</v>
      </c>
    </row>
    <row r="73" spans="1:6" s="137" customFormat="1" x14ac:dyDescent="0.2">
      <c r="A73" s="135"/>
      <c r="B73" s="140" t="s">
        <v>960</v>
      </c>
      <c r="C73" s="562" t="s">
        <v>48</v>
      </c>
      <c r="D73" s="577">
        <v>1</v>
      </c>
      <c r="E73" s="542"/>
      <c r="F73" s="547">
        <f t="shared" si="11"/>
        <v>0</v>
      </c>
    </row>
    <row r="74" spans="1:6" s="137" customFormat="1" x14ac:dyDescent="0.2">
      <c r="A74" s="135"/>
      <c r="B74" s="140" t="s">
        <v>961</v>
      </c>
      <c r="C74" s="562" t="s">
        <v>48</v>
      </c>
      <c r="D74" s="577">
        <v>9</v>
      </c>
      <c r="E74" s="542"/>
      <c r="F74" s="547">
        <f t="shared" si="11"/>
        <v>0</v>
      </c>
    </row>
    <row r="75" spans="1:6" s="137" customFormat="1" x14ac:dyDescent="0.2">
      <c r="A75" s="135"/>
      <c r="B75" s="140" t="s">
        <v>962</v>
      </c>
      <c r="C75" s="562" t="s">
        <v>48</v>
      </c>
      <c r="D75" s="577">
        <v>4</v>
      </c>
      <c r="E75" s="542"/>
      <c r="F75" s="547">
        <f t="shared" si="11"/>
        <v>0</v>
      </c>
    </row>
    <row r="76" spans="1:6" x14ac:dyDescent="0.2">
      <c r="A76" s="135"/>
      <c r="B76" s="143"/>
      <c r="C76" s="562"/>
      <c r="D76" s="587"/>
      <c r="E76" s="587"/>
      <c r="F76" s="617"/>
    </row>
    <row r="77" spans="1:6" s="137" customFormat="1" ht="64.900000000000006" customHeight="1" x14ac:dyDescent="0.2">
      <c r="A77" s="135">
        <v>2</v>
      </c>
      <c r="B77" s="138" t="s">
        <v>963</v>
      </c>
      <c r="C77" s="562"/>
      <c r="D77" s="587"/>
      <c r="E77" s="587"/>
      <c r="F77" s="617"/>
    </row>
    <row r="78" spans="1:6" s="137" customFormat="1" x14ac:dyDescent="0.2">
      <c r="A78" s="135"/>
      <c r="B78" s="140" t="s">
        <v>950</v>
      </c>
      <c r="C78" s="562" t="s">
        <v>948</v>
      </c>
      <c r="D78" s="577">
        <v>13</v>
      </c>
      <c r="E78" s="542"/>
      <c r="F78" s="547">
        <f t="shared" ref="F78:F81" si="12">ROUND(D78*E78,2)</f>
        <v>0</v>
      </c>
    </row>
    <row r="79" spans="1:6" s="137" customFormat="1" x14ac:dyDescent="0.2">
      <c r="A79" s="135"/>
      <c r="B79" s="140" t="s">
        <v>964</v>
      </c>
      <c r="C79" s="562" t="s">
        <v>948</v>
      </c>
      <c r="D79" s="577">
        <v>30</v>
      </c>
      <c r="E79" s="542"/>
      <c r="F79" s="547">
        <f t="shared" si="12"/>
        <v>0</v>
      </c>
    </row>
    <row r="80" spans="1:6" s="137" customFormat="1" x14ac:dyDescent="0.2">
      <c r="A80" s="135"/>
      <c r="B80" s="140" t="s">
        <v>965</v>
      </c>
      <c r="C80" s="562" t="s">
        <v>48</v>
      </c>
      <c r="D80" s="577">
        <v>2</v>
      </c>
      <c r="E80" s="542"/>
      <c r="F80" s="547">
        <f t="shared" si="12"/>
        <v>0</v>
      </c>
    </row>
    <row r="81" spans="1:6" s="137" customFormat="1" x14ac:dyDescent="0.2">
      <c r="A81" s="135"/>
      <c r="B81" s="140" t="s">
        <v>966</v>
      </c>
      <c r="C81" s="562" t="s">
        <v>48</v>
      </c>
      <c r="D81" s="577">
        <v>1</v>
      </c>
      <c r="E81" s="542"/>
      <c r="F81" s="547">
        <f t="shared" si="12"/>
        <v>0</v>
      </c>
    </row>
    <row r="82" spans="1:6" x14ac:dyDescent="0.2">
      <c r="A82" s="132"/>
      <c r="B82" s="133"/>
      <c r="C82" s="560"/>
      <c r="D82" s="578"/>
      <c r="E82" s="584"/>
      <c r="F82" s="615"/>
    </row>
    <row r="83" spans="1:6" ht="34.15" customHeight="1" x14ac:dyDescent="0.2">
      <c r="A83" s="135">
        <v>3</v>
      </c>
      <c r="B83" s="143" t="s">
        <v>967</v>
      </c>
      <c r="C83" s="562" t="s">
        <v>943</v>
      </c>
      <c r="D83" s="577">
        <v>1</v>
      </c>
      <c r="E83" s="542"/>
      <c r="F83" s="547">
        <f t="shared" ref="F83" si="13">ROUND(D83*E83,2)</f>
        <v>0</v>
      </c>
    </row>
    <row r="84" spans="1:6" x14ac:dyDescent="0.2">
      <c r="A84" s="141"/>
      <c r="B84" s="143"/>
      <c r="C84" s="562"/>
      <c r="D84" s="577"/>
      <c r="E84" s="587"/>
      <c r="F84" s="617"/>
    </row>
    <row r="85" spans="1:6" s="139" customFormat="1" ht="189.6" customHeight="1" x14ac:dyDescent="0.2">
      <c r="A85" s="135">
        <v>4</v>
      </c>
      <c r="B85" s="136" t="s">
        <v>2046</v>
      </c>
      <c r="C85" s="562" t="s">
        <v>48</v>
      </c>
      <c r="D85" s="577">
        <v>3</v>
      </c>
      <c r="E85" s="542"/>
      <c r="F85" s="547">
        <f t="shared" ref="F85" si="14">ROUND(D85*E85,2)</f>
        <v>0</v>
      </c>
    </row>
    <row r="86" spans="1:6" x14ac:dyDescent="0.2">
      <c r="A86" s="141"/>
      <c r="B86" s="143"/>
      <c r="C86" s="562"/>
      <c r="D86" s="590"/>
      <c r="E86" s="587"/>
      <c r="F86" s="617"/>
    </row>
    <row r="87" spans="1:6" s="137" customFormat="1" ht="46.9" customHeight="1" x14ac:dyDescent="0.2">
      <c r="A87" s="135">
        <v>5</v>
      </c>
      <c r="B87" s="136" t="s">
        <v>968</v>
      </c>
      <c r="C87" s="562"/>
      <c r="D87" s="590"/>
      <c r="E87" s="587"/>
      <c r="F87" s="617"/>
    </row>
    <row r="88" spans="1:6" s="137" customFormat="1" x14ac:dyDescent="0.2">
      <c r="A88" s="135"/>
      <c r="B88" s="140" t="s">
        <v>969</v>
      </c>
      <c r="C88" s="562" t="s">
        <v>48</v>
      </c>
      <c r="D88" s="590">
        <v>2</v>
      </c>
      <c r="E88" s="542"/>
      <c r="F88" s="547">
        <f t="shared" ref="F88:F89" si="15">ROUND(D88*E88,2)</f>
        <v>0</v>
      </c>
    </row>
    <row r="89" spans="1:6" s="137" customFormat="1" x14ac:dyDescent="0.2">
      <c r="A89" s="135"/>
      <c r="B89" s="140" t="s">
        <v>970</v>
      </c>
      <c r="C89" s="562" t="s">
        <v>48</v>
      </c>
      <c r="D89" s="590">
        <v>4</v>
      </c>
      <c r="E89" s="542"/>
      <c r="F89" s="547">
        <f t="shared" si="15"/>
        <v>0</v>
      </c>
    </row>
    <row r="90" spans="1:6" x14ac:dyDescent="0.2">
      <c r="A90" s="135"/>
      <c r="B90" s="143"/>
      <c r="C90" s="562"/>
      <c r="D90" s="590"/>
      <c r="E90" s="587"/>
      <c r="F90" s="617"/>
    </row>
    <row r="91" spans="1:6" s="137" customFormat="1" ht="33.75" x14ac:dyDescent="0.2">
      <c r="A91" s="524">
        <v>6</v>
      </c>
      <c r="B91" s="136" t="s">
        <v>1492</v>
      </c>
      <c r="C91" s="562" t="s">
        <v>923</v>
      </c>
      <c r="D91" s="590">
        <v>1</v>
      </c>
      <c r="E91" s="542"/>
      <c r="F91" s="547">
        <f t="shared" ref="F91" si="16">ROUND(D91*E91,2)</f>
        <v>0</v>
      </c>
    </row>
    <row r="92" spans="1:6" s="137" customFormat="1" ht="13.5" thickBot="1" x14ac:dyDescent="0.25">
      <c r="A92" s="135"/>
      <c r="B92" s="136"/>
      <c r="C92" s="562"/>
      <c r="D92" s="590"/>
      <c r="E92" s="587"/>
      <c r="F92" s="617"/>
    </row>
    <row r="93" spans="1:6" s="137" customFormat="1" ht="13.5" thickBot="1" x14ac:dyDescent="0.2">
      <c r="A93" s="161">
        <f>A58</f>
        <v>5</v>
      </c>
      <c r="B93" s="169" t="str">
        <f>B58</f>
        <v>KANALIZACIJSKA MREŽA</v>
      </c>
      <c r="C93" s="565"/>
      <c r="D93" s="591" t="s">
        <v>14</v>
      </c>
      <c r="E93" s="588"/>
      <c r="F93" s="620">
        <f>SUM(F60:F92)</f>
        <v>0</v>
      </c>
    </row>
    <row r="94" spans="1:6" s="137" customFormat="1" x14ac:dyDescent="0.2">
      <c r="A94" s="135"/>
      <c r="B94" s="136"/>
      <c r="C94" s="562"/>
      <c r="D94" s="590"/>
      <c r="E94" s="587"/>
      <c r="F94" s="617"/>
    </row>
    <row r="95" spans="1:6" ht="13.5" thickBot="1" x14ac:dyDescent="0.25">
      <c r="A95" s="132"/>
      <c r="B95" s="133"/>
      <c r="C95" s="560"/>
      <c r="D95" s="575"/>
      <c r="E95" s="584"/>
      <c r="F95" s="615"/>
    </row>
    <row r="96" spans="1:6" ht="13.5" thickBot="1" x14ac:dyDescent="0.25">
      <c r="A96" s="178">
        <v>6</v>
      </c>
      <c r="B96" s="179" t="s">
        <v>971</v>
      </c>
      <c r="C96" s="567"/>
      <c r="D96" s="589"/>
      <c r="E96" s="606"/>
      <c r="F96" s="622"/>
    </row>
    <row r="97" spans="1:6" x14ac:dyDescent="0.2">
      <c r="A97" s="132"/>
      <c r="B97" s="133"/>
      <c r="C97" s="560"/>
      <c r="D97" s="584"/>
      <c r="E97" s="584"/>
      <c r="F97" s="615"/>
    </row>
    <row r="98" spans="1:6" s="137" customFormat="1" ht="124.5" x14ac:dyDescent="0.2">
      <c r="A98" s="524">
        <v>1</v>
      </c>
      <c r="B98" s="138" t="s">
        <v>2035</v>
      </c>
      <c r="C98" s="562"/>
      <c r="D98" s="587"/>
      <c r="E98" s="587"/>
      <c r="F98" s="617"/>
    </row>
    <row r="99" spans="1:6" s="137" customFormat="1" x14ac:dyDescent="0.2">
      <c r="A99" s="135"/>
      <c r="B99" s="140" t="s">
        <v>964</v>
      </c>
      <c r="C99" s="562" t="s">
        <v>948</v>
      </c>
      <c r="D99" s="577">
        <v>15</v>
      </c>
      <c r="E99" s="542"/>
      <c r="F99" s="547">
        <f t="shared" ref="F99:F104" si="17">ROUND(D99*E99,2)</f>
        <v>0</v>
      </c>
    </row>
    <row r="100" spans="1:6" s="137" customFormat="1" x14ac:dyDescent="0.2">
      <c r="A100" s="135"/>
      <c r="B100" s="140" t="s">
        <v>972</v>
      </c>
      <c r="C100" s="562" t="s">
        <v>948</v>
      </c>
      <c r="D100" s="577">
        <v>15</v>
      </c>
      <c r="E100" s="542"/>
      <c r="F100" s="547">
        <f t="shared" si="17"/>
        <v>0</v>
      </c>
    </row>
    <row r="101" spans="1:6" s="137" customFormat="1" x14ac:dyDescent="0.2">
      <c r="A101" s="135"/>
      <c r="B101" s="140" t="s">
        <v>973</v>
      </c>
      <c r="C101" s="562" t="s">
        <v>948</v>
      </c>
      <c r="D101" s="577">
        <v>10</v>
      </c>
      <c r="E101" s="542"/>
      <c r="F101" s="547">
        <f t="shared" si="17"/>
        <v>0</v>
      </c>
    </row>
    <row r="102" spans="1:6" s="137" customFormat="1" x14ac:dyDescent="0.2">
      <c r="A102" s="135"/>
      <c r="B102" s="140" t="s">
        <v>974</v>
      </c>
      <c r="C102" s="562" t="s">
        <v>48</v>
      </c>
      <c r="D102" s="577">
        <v>8</v>
      </c>
      <c r="E102" s="542"/>
      <c r="F102" s="547">
        <f t="shared" si="17"/>
        <v>0</v>
      </c>
    </row>
    <row r="103" spans="1:6" s="137" customFormat="1" x14ac:dyDescent="0.2">
      <c r="A103" s="135"/>
      <c r="B103" s="140" t="s">
        <v>975</v>
      </c>
      <c r="C103" s="562" t="s">
        <v>48</v>
      </c>
      <c r="D103" s="577">
        <v>8</v>
      </c>
      <c r="E103" s="542"/>
      <c r="F103" s="547">
        <f t="shared" si="17"/>
        <v>0</v>
      </c>
    </row>
    <row r="104" spans="1:6" s="137" customFormat="1" x14ac:dyDescent="0.2">
      <c r="A104" s="135"/>
      <c r="B104" s="140" t="s">
        <v>959</v>
      </c>
      <c r="C104" s="562" t="s">
        <v>48</v>
      </c>
      <c r="D104" s="577">
        <v>4</v>
      </c>
      <c r="E104" s="542"/>
      <c r="F104" s="547">
        <f t="shared" si="17"/>
        <v>0</v>
      </c>
    </row>
    <row r="105" spans="1:6" s="137" customFormat="1" ht="13.5" thickBot="1" x14ac:dyDescent="0.25">
      <c r="A105" s="135"/>
      <c r="B105" s="140"/>
      <c r="C105" s="562"/>
      <c r="D105" s="590"/>
      <c r="E105" s="587"/>
      <c r="F105" s="617"/>
    </row>
    <row r="106" spans="1:6" s="180" customFormat="1" ht="13.5" thickBot="1" x14ac:dyDescent="0.2">
      <c r="A106" s="161">
        <f>A96</f>
        <v>6</v>
      </c>
      <c r="B106" s="169" t="str">
        <f>B96</f>
        <v>REKONSTRUKCIJA STANSKE KANALIZACIJSKE MREŽE</v>
      </c>
      <c r="C106" s="565"/>
      <c r="D106" s="591" t="s">
        <v>14</v>
      </c>
      <c r="E106" s="588"/>
      <c r="F106" s="620">
        <f>SUM(F99:F105)</f>
        <v>0</v>
      </c>
    </row>
    <row r="107" spans="1:6" s="137" customFormat="1" x14ac:dyDescent="0.2">
      <c r="A107" s="135"/>
      <c r="B107" s="140"/>
      <c r="C107" s="562"/>
      <c r="D107" s="590"/>
      <c r="E107" s="587"/>
      <c r="F107" s="617"/>
    </row>
    <row r="108" spans="1:6" ht="13.5" thickBot="1" x14ac:dyDescent="0.25">
      <c r="A108" s="132"/>
      <c r="B108" s="133"/>
      <c r="C108" s="560"/>
      <c r="D108" s="575"/>
      <c r="E108" s="584"/>
      <c r="F108" s="615"/>
    </row>
    <row r="109" spans="1:6" ht="13.5" thickBot="1" x14ac:dyDescent="0.25">
      <c r="A109" s="178">
        <v>7</v>
      </c>
      <c r="B109" s="181" t="s">
        <v>976</v>
      </c>
      <c r="C109" s="567"/>
      <c r="D109" s="589"/>
      <c r="E109" s="606"/>
      <c r="F109" s="622"/>
    </row>
    <row r="110" spans="1:6" x14ac:dyDescent="0.2">
      <c r="A110" s="144"/>
      <c r="B110" s="145"/>
      <c r="C110" s="568"/>
      <c r="D110" s="592"/>
      <c r="E110" s="592"/>
      <c r="F110" s="623"/>
    </row>
    <row r="111" spans="1:6" s="137" customFormat="1" ht="93" customHeight="1" x14ac:dyDescent="0.2">
      <c r="A111" s="526">
        <v>1</v>
      </c>
      <c r="B111" s="146" t="s">
        <v>977</v>
      </c>
      <c r="C111" s="568" t="s">
        <v>943</v>
      </c>
      <c r="D111" s="593">
        <v>2</v>
      </c>
      <c r="E111" s="542"/>
      <c r="F111" s="547">
        <f t="shared" ref="F111" si="18">ROUND(D111*E111,2)</f>
        <v>0</v>
      </c>
    </row>
    <row r="112" spans="1:6" x14ac:dyDescent="0.2">
      <c r="A112" s="132"/>
      <c r="B112" s="133"/>
      <c r="C112" s="560"/>
      <c r="D112" s="575"/>
      <c r="E112" s="584"/>
      <c r="F112" s="615"/>
    </row>
    <row r="113" spans="1:6" s="137" customFormat="1" ht="154.9" customHeight="1" x14ac:dyDescent="0.2">
      <c r="A113" s="135">
        <v>2</v>
      </c>
      <c r="B113" s="136" t="s">
        <v>978</v>
      </c>
      <c r="C113" s="562"/>
      <c r="D113" s="587"/>
      <c r="E113" s="587"/>
      <c r="F113" s="617"/>
    </row>
    <row r="114" spans="1:6" s="137" customFormat="1" x14ac:dyDescent="0.2">
      <c r="A114" s="135"/>
      <c r="B114" s="147" t="s">
        <v>979</v>
      </c>
      <c r="C114" s="562" t="s">
        <v>948</v>
      </c>
      <c r="D114" s="577">
        <v>56</v>
      </c>
      <c r="E114" s="542"/>
      <c r="F114" s="547">
        <f t="shared" ref="F114:F116" si="19">ROUND(D114*E114,2)</f>
        <v>0</v>
      </c>
    </row>
    <row r="115" spans="1:6" s="137" customFormat="1" x14ac:dyDescent="0.2">
      <c r="A115" s="135"/>
      <c r="B115" s="147" t="s">
        <v>980</v>
      </c>
      <c r="C115" s="562" t="s">
        <v>948</v>
      </c>
      <c r="D115" s="577">
        <v>50</v>
      </c>
      <c r="E115" s="542"/>
      <c r="F115" s="547">
        <f t="shared" si="19"/>
        <v>0</v>
      </c>
    </row>
    <row r="116" spans="1:6" s="137" customFormat="1" x14ac:dyDescent="0.2">
      <c r="A116" s="135"/>
      <c r="B116" s="147" t="s">
        <v>981</v>
      </c>
      <c r="C116" s="562" t="s">
        <v>948</v>
      </c>
      <c r="D116" s="577">
        <v>40</v>
      </c>
      <c r="E116" s="542"/>
      <c r="F116" s="547">
        <f t="shared" si="19"/>
        <v>0</v>
      </c>
    </row>
    <row r="117" spans="1:6" s="137" customFormat="1" x14ac:dyDescent="0.2">
      <c r="A117" s="135"/>
      <c r="B117" s="147" t="s">
        <v>982</v>
      </c>
      <c r="C117" s="562" t="s">
        <v>948</v>
      </c>
      <c r="D117" s="577">
        <v>14</v>
      </c>
      <c r="E117" s="542"/>
      <c r="F117" s="547">
        <f t="shared" ref="F117" si="20">ROUND(D117*E117,2)</f>
        <v>0</v>
      </c>
    </row>
    <row r="118" spans="1:6" x14ac:dyDescent="0.2">
      <c r="A118" s="132"/>
      <c r="B118" s="133"/>
      <c r="C118" s="560"/>
      <c r="D118" s="575"/>
      <c r="E118" s="584"/>
      <c r="F118" s="615"/>
    </row>
    <row r="119" spans="1:6" s="137" customFormat="1" ht="145.15" customHeight="1" x14ac:dyDescent="0.2">
      <c r="A119" s="135">
        <v>3</v>
      </c>
      <c r="B119" s="136" t="s">
        <v>983</v>
      </c>
      <c r="C119" s="562"/>
      <c r="D119" s="587"/>
      <c r="E119" s="587"/>
      <c r="F119" s="617"/>
    </row>
    <row r="120" spans="1:6" s="137" customFormat="1" x14ac:dyDescent="0.2">
      <c r="A120" s="135"/>
      <c r="B120" s="147" t="s">
        <v>979</v>
      </c>
      <c r="C120" s="562" t="s">
        <v>948</v>
      </c>
      <c r="D120" s="577">
        <v>25</v>
      </c>
      <c r="E120" s="542"/>
      <c r="F120" s="547">
        <f t="shared" ref="F120" si="21">ROUND(D120*E120,2)</f>
        <v>0</v>
      </c>
    </row>
    <row r="121" spans="1:6" x14ac:dyDescent="0.2">
      <c r="A121" s="135"/>
      <c r="B121" s="143"/>
      <c r="C121" s="562"/>
      <c r="D121" s="590"/>
      <c r="E121" s="587"/>
      <c r="F121" s="617"/>
    </row>
    <row r="122" spans="1:6" s="137" customFormat="1" ht="65.45" customHeight="1" x14ac:dyDescent="0.2">
      <c r="A122" s="135">
        <v>4</v>
      </c>
      <c r="B122" s="136" t="s">
        <v>984</v>
      </c>
      <c r="C122" s="562"/>
      <c r="D122" s="587"/>
      <c r="E122" s="587"/>
      <c r="F122" s="617"/>
    </row>
    <row r="123" spans="1:6" s="137" customFormat="1" x14ac:dyDescent="0.2">
      <c r="A123" s="135"/>
      <c r="B123" s="147" t="s">
        <v>985</v>
      </c>
      <c r="C123" s="562" t="s">
        <v>48</v>
      </c>
      <c r="D123" s="587">
        <v>40</v>
      </c>
      <c r="E123" s="542"/>
      <c r="F123" s="547">
        <f t="shared" ref="F123:F125" si="22">ROUND(D123*E123,2)</f>
        <v>0</v>
      </c>
    </row>
    <row r="124" spans="1:6" s="137" customFormat="1" x14ac:dyDescent="0.2">
      <c r="A124" s="135"/>
      <c r="B124" s="147" t="s">
        <v>986</v>
      </c>
      <c r="C124" s="562" t="s">
        <v>48</v>
      </c>
      <c r="D124" s="587">
        <v>5</v>
      </c>
      <c r="E124" s="542"/>
      <c r="F124" s="547">
        <f t="shared" si="22"/>
        <v>0</v>
      </c>
    </row>
    <row r="125" spans="1:6" s="137" customFormat="1" x14ac:dyDescent="0.2">
      <c r="A125" s="135"/>
      <c r="B125" s="147" t="s">
        <v>987</v>
      </c>
      <c r="C125" s="562" t="s">
        <v>48</v>
      </c>
      <c r="D125" s="587">
        <v>1</v>
      </c>
      <c r="E125" s="542"/>
      <c r="F125" s="547">
        <f t="shared" si="22"/>
        <v>0</v>
      </c>
    </row>
    <row r="126" spans="1:6" x14ac:dyDescent="0.2">
      <c r="A126" s="135"/>
      <c r="B126" s="143"/>
      <c r="C126" s="562"/>
      <c r="D126" s="587"/>
      <c r="E126" s="587"/>
      <c r="F126" s="617"/>
    </row>
    <row r="127" spans="1:6" s="137" customFormat="1" ht="51" customHeight="1" x14ac:dyDescent="0.2">
      <c r="A127" s="524">
        <v>5</v>
      </c>
      <c r="B127" s="136" t="s">
        <v>1493</v>
      </c>
      <c r="C127" s="562" t="s">
        <v>943</v>
      </c>
      <c r="D127" s="587">
        <v>1</v>
      </c>
      <c r="E127" s="542"/>
      <c r="F127" s="547">
        <f t="shared" ref="F127" si="23">ROUND(D127*E127,2)</f>
        <v>0</v>
      </c>
    </row>
    <row r="128" spans="1:6" s="137" customFormat="1" ht="13.5" thickBot="1" x14ac:dyDescent="0.25">
      <c r="A128" s="135"/>
      <c r="B128" s="136"/>
      <c r="C128" s="562"/>
      <c r="D128" s="590"/>
      <c r="E128" s="587"/>
      <c r="F128" s="617"/>
    </row>
    <row r="129" spans="1:6" s="137" customFormat="1" ht="13.5" thickBot="1" x14ac:dyDescent="0.2">
      <c r="A129" s="161">
        <f>A109</f>
        <v>7</v>
      </c>
      <c r="B129" s="169" t="str">
        <f>B109</f>
        <v>VODOVODNA MREŽA - SANITARNA VODA</v>
      </c>
      <c r="C129" s="565"/>
      <c r="D129" s="591" t="s">
        <v>14</v>
      </c>
      <c r="E129" s="588"/>
      <c r="F129" s="620">
        <f>SUM(F111:F128)</f>
        <v>0</v>
      </c>
    </row>
    <row r="130" spans="1:6" s="137" customFormat="1" x14ac:dyDescent="0.2">
      <c r="A130" s="135"/>
      <c r="B130" s="136"/>
      <c r="C130" s="562"/>
      <c r="D130" s="590"/>
      <c r="E130" s="587"/>
      <c r="F130" s="617"/>
    </row>
    <row r="131" spans="1:6" ht="13.5" thickBot="1" x14ac:dyDescent="0.25">
      <c r="A131" s="132"/>
      <c r="B131" s="133"/>
      <c r="C131" s="560"/>
      <c r="D131" s="575"/>
      <c r="E131" s="584"/>
      <c r="F131" s="615"/>
    </row>
    <row r="132" spans="1:6" ht="13.5" thickBot="1" x14ac:dyDescent="0.25">
      <c r="A132" s="178">
        <v>8</v>
      </c>
      <c r="B132" s="181" t="s">
        <v>988</v>
      </c>
      <c r="C132" s="567"/>
      <c r="D132" s="589"/>
      <c r="E132" s="606"/>
      <c r="F132" s="622"/>
    </row>
    <row r="133" spans="1:6" x14ac:dyDescent="0.2">
      <c r="A133" s="144"/>
      <c r="B133" s="145"/>
      <c r="C133" s="568"/>
      <c r="D133" s="592"/>
      <c r="E133" s="592"/>
      <c r="F133" s="623"/>
    </row>
    <row r="134" spans="1:6" s="137" customFormat="1" ht="67.5" x14ac:dyDescent="0.2">
      <c r="A134" s="144">
        <v>1</v>
      </c>
      <c r="B134" s="146" t="s">
        <v>989</v>
      </c>
      <c r="C134" s="568" t="s">
        <v>943</v>
      </c>
      <c r="D134" s="592">
        <v>1</v>
      </c>
      <c r="E134" s="542"/>
      <c r="F134" s="547">
        <f t="shared" ref="F134" si="24">ROUND(D134*E134,2)</f>
        <v>0</v>
      </c>
    </row>
    <row r="135" spans="1:6" x14ac:dyDescent="0.2">
      <c r="A135" s="132"/>
      <c r="B135" s="133"/>
      <c r="C135" s="560"/>
      <c r="D135" s="575"/>
      <c r="E135" s="584"/>
      <c r="F135" s="615"/>
    </row>
    <row r="136" spans="1:6" s="137" customFormat="1" ht="83.25" customHeight="1" x14ac:dyDescent="0.2">
      <c r="A136" s="135">
        <v>2</v>
      </c>
      <c r="B136" s="136" t="s">
        <v>990</v>
      </c>
      <c r="C136" s="562"/>
      <c r="D136" s="587"/>
      <c r="E136" s="587"/>
      <c r="F136" s="617"/>
    </row>
    <row r="137" spans="1:6" s="137" customFormat="1" x14ac:dyDescent="0.2">
      <c r="A137" s="135"/>
      <c r="B137" s="147" t="s">
        <v>991</v>
      </c>
      <c r="C137" s="562" t="s">
        <v>948</v>
      </c>
      <c r="D137" s="577">
        <v>80</v>
      </c>
      <c r="E137" s="542"/>
      <c r="F137" s="547">
        <f t="shared" ref="F137:F138" si="25">ROUND(D137*E137,2)</f>
        <v>0</v>
      </c>
    </row>
    <row r="138" spans="1:6" s="137" customFormat="1" x14ac:dyDescent="0.2">
      <c r="A138" s="135"/>
      <c r="B138" s="147" t="s">
        <v>992</v>
      </c>
      <c r="C138" s="562" t="s">
        <v>948</v>
      </c>
      <c r="D138" s="577">
        <v>4</v>
      </c>
      <c r="E138" s="542"/>
      <c r="F138" s="547">
        <f t="shared" si="25"/>
        <v>0</v>
      </c>
    </row>
    <row r="139" spans="1:6" x14ac:dyDescent="0.2">
      <c r="A139" s="144"/>
      <c r="B139" s="145"/>
      <c r="C139" s="568"/>
      <c r="D139" s="592"/>
      <c r="E139" s="592"/>
      <c r="F139" s="623"/>
    </row>
    <row r="140" spans="1:6" s="139" customFormat="1" ht="60" customHeight="1" x14ac:dyDescent="0.2">
      <c r="A140" s="135">
        <v>3</v>
      </c>
      <c r="B140" s="136" t="s">
        <v>993</v>
      </c>
      <c r="C140" s="562" t="s">
        <v>48</v>
      </c>
      <c r="D140" s="587">
        <v>7</v>
      </c>
      <c r="E140" s="542"/>
      <c r="F140" s="547">
        <f t="shared" ref="F140" si="26">ROUND(D140*E140,2)</f>
        <v>0</v>
      </c>
    </row>
    <row r="141" spans="1:6" x14ac:dyDescent="0.2">
      <c r="A141" s="135"/>
      <c r="B141" s="143"/>
      <c r="C141" s="562"/>
      <c r="D141" s="587"/>
      <c r="E141" s="587"/>
      <c r="F141" s="617"/>
    </row>
    <row r="142" spans="1:6" s="137" customFormat="1" ht="40.5" customHeight="1" x14ac:dyDescent="0.2">
      <c r="A142" s="135">
        <v>4</v>
      </c>
      <c r="B142" s="136" t="s">
        <v>1494</v>
      </c>
      <c r="C142" s="562" t="s">
        <v>943</v>
      </c>
      <c r="D142" s="587">
        <v>1</v>
      </c>
      <c r="E142" s="542"/>
      <c r="F142" s="547">
        <f t="shared" ref="F142" si="27">ROUND(D142*E142,2)</f>
        <v>0</v>
      </c>
    </row>
    <row r="143" spans="1:6" s="137" customFormat="1" ht="13.5" thickBot="1" x14ac:dyDescent="0.25">
      <c r="A143" s="135"/>
      <c r="B143" s="136"/>
      <c r="C143" s="562"/>
      <c r="D143" s="590"/>
      <c r="E143" s="587"/>
      <c r="F143" s="617"/>
    </row>
    <row r="144" spans="1:6" s="137" customFormat="1" ht="13.5" thickBot="1" x14ac:dyDescent="0.2">
      <c r="A144" s="161">
        <f>A132</f>
        <v>8</v>
      </c>
      <c r="B144" s="169" t="str">
        <f>B132</f>
        <v>VODOVODNA MREŽA - POŽARNA VODA</v>
      </c>
      <c r="C144" s="565"/>
      <c r="D144" s="591" t="s">
        <v>14</v>
      </c>
      <c r="E144" s="588"/>
      <c r="F144" s="620">
        <f>SUM(F134:F143)</f>
        <v>0</v>
      </c>
    </row>
    <row r="145" spans="1:6" s="137" customFormat="1" x14ac:dyDescent="0.2">
      <c r="A145" s="135"/>
      <c r="B145" s="136"/>
      <c r="C145" s="562"/>
      <c r="D145" s="590"/>
      <c r="E145" s="587"/>
      <c r="F145" s="617"/>
    </row>
    <row r="146" spans="1:6" s="148" customFormat="1" ht="13.5" thickBot="1" x14ac:dyDescent="0.25">
      <c r="A146" s="132"/>
      <c r="B146" s="133"/>
      <c r="C146" s="560"/>
      <c r="D146" s="575"/>
      <c r="E146" s="584"/>
      <c r="F146" s="615"/>
    </row>
    <row r="147" spans="1:6" s="148" customFormat="1" ht="13.5" thickBot="1" x14ac:dyDescent="0.25">
      <c r="A147" s="159">
        <v>9</v>
      </c>
      <c r="B147" s="165" t="s">
        <v>994</v>
      </c>
      <c r="C147" s="561"/>
      <c r="D147" s="576"/>
      <c r="E147" s="602"/>
      <c r="F147" s="616"/>
    </row>
    <row r="148" spans="1:6" s="148" customFormat="1" x14ac:dyDescent="0.2">
      <c r="A148" s="132"/>
      <c r="B148" s="133"/>
      <c r="C148" s="560"/>
      <c r="D148" s="575"/>
      <c r="E148" s="584"/>
      <c r="F148" s="615"/>
    </row>
    <row r="149" spans="1:6" s="148" customFormat="1" ht="144" customHeight="1" x14ac:dyDescent="0.2">
      <c r="A149" s="135">
        <v>1</v>
      </c>
      <c r="B149" s="149" t="s">
        <v>995</v>
      </c>
      <c r="C149" s="562" t="s">
        <v>48</v>
      </c>
      <c r="D149" s="587">
        <v>13</v>
      </c>
      <c r="E149" s="542"/>
      <c r="F149" s="547">
        <f t="shared" ref="F149" si="28">ROUND(D149*E149,2)</f>
        <v>0</v>
      </c>
    </row>
    <row r="150" spans="1:6" s="148" customFormat="1" x14ac:dyDescent="0.2">
      <c r="A150" s="132"/>
      <c r="B150" s="150"/>
      <c r="C150" s="560"/>
      <c r="D150" s="584"/>
      <c r="E150" s="584"/>
      <c r="F150" s="615"/>
    </row>
    <row r="151" spans="1:6" s="148" customFormat="1" ht="153" customHeight="1" x14ac:dyDescent="0.2">
      <c r="A151" s="135">
        <v>2</v>
      </c>
      <c r="B151" s="136" t="s">
        <v>996</v>
      </c>
      <c r="C151" s="562" t="s">
        <v>48</v>
      </c>
      <c r="D151" s="587">
        <v>14</v>
      </c>
      <c r="E151" s="542"/>
      <c r="F151" s="547">
        <f t="shared" ref="F151" si="29">ROUND(D151*E151,2)</f>
        <v>0</v>
      </c>
    </row>
    <row r="152" spans="1:6" s="148" customFormat="1" x14ac:dyDescent="0.2">
      <c r="A152" s="132"/>
      <c r="B152" s="150"/>
      <c r="C152" s="560"/>
      <c r="D152" s="584"/>
      <c r="E152" s="584"/>
      <c r="F152" s="615"/>
    </row>
    <row r="153" spans="1:6" s="148" customFormat="1" ht="107.25" customHeight="1" x14ac:dyDescent="0.2">
      <c r="A153" s="135">
        <v>3</v>
      </c>
      <c r="B153" s="149" t="s">
        <v>997</v>
      </c>
      <c r="C153" s="562" t="s">
        <v>48</v>
      </c>
      <c r="D153" s="587">
        <v>5</v>
      </c>
      <c r="E153" s="542"/>
      <c r="F153" s="547">
        <f t="shared" ref="F153" si="30">ROUND(D153*E153,2)</f>
        <v>0</v>
      </c>
    </row>
    <row r="154" spans="1:6" s="148" customFormat="1" x14ac:dyDescent="0.2">
      <c r="A154" s="132"/>
      <c r="B154" s="150"/>
      <c r="C154" s="560"/>
      <c r="D154" s="575"/>
      <c r="E154" s="584"/>
      <c r="F154" s="615"/>
    </row>
    <row r="155" spans="1:6" s="148" customFormat="1" ht="63.75" customHeight="1" x14ac:dyDescent="0.2">
      <c r="A155" s="135">
        <v>4</v>
      </c>
      <c r="B155" s="136" t="s">
        <v>998</v>
      </c>
      <c r="C155" s="562" t="s">
        <v>48</v>
      </c>
      <c r="D155" s="587">
        <v>9</v>
      </c>
      <c r="E155" s="542"/>
      <c r="F155" s="547">
        <f t="shared" ref="F155" si="31">ROUND(D155*E155,2)</f>
        <v>0</v>
      </c>
    </row>
    <row r="156" spans="1:6" s="148" customFormat="1" x14ac:dyDescent="0.2">
      <c r="A156" s="132"/>
      <c r="B156" s="150"/>
      <c r="C156" s="560"/>
      <c r="D156" s="584"/>
      <c r="E156" s="584"/>
      <c r="F156" s="615"/>
    </row>
    <row r="157" spans="1:6" s="148" customFormat="1" ht="63.75" customHeight="1" x14ac:dyDescent="0.2">
      <c r="A157" s="135">
        <v>5</v>
      </c>
      <c r="B157" s="136" t="s">
        <v>999</v>
      </c>
      <c r="C157" s="562" t="s">
        <v>48</v>
      </c>
      <c r="D157" s="587">
        <v>1</v>
      </c>
      <c r="E157" s="542"/>
      <c r="F157" s="547">
        <f t="shared" ref="F157" si="32">ROUND(D157*E157,2)</f>
        <v>0</v>
      </c>
    </row>
    <row r="158" spans="1:6" s="148" customFormat="1" x14ac:dyDescent="0.2">
      <c r="A158" s="132"/>
      <c r="B158" s="150"/>
      <c r="C158" s="560"/>
      <c r="D158" s="584"/>
      <c r="E158" s="584"/>
      <c r="F158" s="615"/>
    </row>
    <row r="159" spans="1:6" s="139" customFormat="1" ht="62.25" customHeight="1" x14ac:dyDescent="0.2">
      <c r="A159" s="135">
        <v>6</v>
      </c>
      <c r="B159" s="136" t="s">
        <v>1000</v>
      </c>
      <c r="C159" s="562"/>
      <c r="D159" s="587"/>
      <c r="E159" s="587"/>
      <c r="F159" s="617"/>
    </row>
    <row r="160" spans="1:6" s="139" customFormat="1" x14ac:dyDescent="0.2">
      <c r="A160" s="135"/>
      <c r="B160" s="147" t="s">
        <v>1001</v>
      </c>
      <c r="C160" s="562" t="s">
        <v>48</v>
      </c>
      <c r="D160" s="587">
        <v>14</v>
      </c>
      <c r="E160" s="542"/>
      <c r="F160" s="547">
        <f t="shared" ref="F160:F163" si="33">ROUND(D160*E160,2)</f>
        <v>0</v>
      </c>
    </row>
    <row r="161" spans="1:6" s="139" customFormat="1" x14ac:dyDescent="0.2">
      <c r="A161" s="135"/>
      <c r="B161" s="147" t="s">
        <v>1002</v>
      </c>
      <c r="C161" s="562" t="s">
        <v>48</v>
      </c>
      <c r="D161" s="587">
        <v>14</v>
      </c>
      <c r="E161" s="542"/>
      <c r="F161" s="547">
        <f t="shared" si="33"/>
        <v>0</v>
      </c>
    </row>
    <row r="162" spans="1:6" s="139" customFormat="1" x14ac:dyDescent="0.2">
      <c r="A162" s="135"/>
      <c r="B162" s="147" t="s">
        <v>1003</v>
      </c>
      <c r="C162" s="562" t="s">
        <v>48</v>
      </c>
      <c r="D162" s="587">
        <v>13</v>
      </c>
      <c r="E162" s="542"/>
      <c r="F162" s="547">
        <f t="shared" si="33"/>
        <v>0</v>
      </c>
    </row>
    <row r="163" spans="1:6" s="139" customFormat="1" x14ac:dyDescent="0.2">
      <c r="A163" s="135"/>
      <c r="B163" s="147" t="s">
        <v>1004</v>
      </c>
      <c r="C163" s="562" t="s">
        <v>48</v>
      </c>
      <c r="D163" s="587">
        <v>14</v>
      </c>
      <c r="E163" s="542"/>
      <c r="F163" s="547">
        <f t="shared" si="33"/>
        <v>0</v>
      </c>
    </row>
    <row r="164" spans="1:6" s="139" customFormat="1" ht="13.5" thickBot="1" x14ac:dyDescent="0.25">
      <c r="A164" s="135"/>
      <c r="B164" s="147"/>
      <c r="C164" s="562"/>
      <c r="D164" s="594"/>
      <c r="E164" s="587"/>
      <c r="F164" s="617"/>
    </row>
    <row r="165" spans="1:6" s="139" customFormat="1" ht="13.5" thickBot="1" x14ac:dyDescent="0.2">
      <c r="A165" s="161">
        <f>A147</f>
        <v>9</v>
      </c>
      <c r="B165" s="162" t="str">
        <f>B147</f>
        <v>OPREMA SANITARNIH PROSTORA</v>
      </c>
      <c r="C165" s="565"/>
      <c r="D165" s="595" t="s">
        <v>14</v>
      </c>
      <c r="E165" s="588"/>
      <c r="F165" s="620">
        <f>SUM(F149:F164)</f>
        <v>0</v>
      </c>
    </row>
    <row r="166" spans="1:6" s="139" customFormat="1" x14ac:dyDescent="0.2">
      <c r="A166" s="135"/>
      <c r="B166" s="147"/>
      <c r="C166" s="562"/>
      <c r="D166" s="594"/>
      <c r="E166" s="587"/>
      <c r="F166" s="617"/>
    </row>
    <row r="167" spans="1:6" ht="13.5" thickBot="1" x14ac:dyDescent="0.25">
      <c r="A167" s="132"/>
      <c r="B167" s="133"/>
      <c r="C167" s="560"/>
      <c r="D167" s="575"/>
      <c r="E167" s="584"/>
      <c r="F167" s="615"/>
    </row>
    <row r="168" spans="1:6" s="148" customFormat="1" ht="13.5" thickBot="1" x14ac:dyDescent="0.25">
      <c r="A168" s="159">
        <v>10</v>
      </c>
      <c r="B168" s="165" t="s">
        <v>1005</v>
      </c>
      <c r="C168" s="561"/>
      <c r="D168" s="576"/>
      <c r="E168" s="602"/>
      <c r="F168" s="616"/>
    </row>
    <row r="169" spans="1:6" s="148" customFormat="1" x14ac:dyDescent="0.2">
      <c r="A169" s="132"/>
      <c r="B169" s="133"/>
      <c r="C169" s="560"/>
      <c r="D169" s="575"/>
      <c r="E169" s="584"/>
      <c r="F169" s="615"/>
    </row>
    <row r="170" spans="1:6" s="148" customFormat="1" ht="105.75" customHeight="1" x14ac:dyDescent="0.2">
      <c r="A170" s="135">
        <v>1</v>
      </c>
      <c r="B170" s="136" t="s">
        <v>1006</v>
      </c>
      <c r="C170" s="852"/>
      <c r="D170" s="569"/>
      <c r="E170" s="607"/>
      <c r="F170" s="624"/>
    </row>
    <row r="171" spans="1:6" s="139" customFormat="1" x14ac:dyDescent="0.2">
      <c r="A171" s="135"/>
      <c r="B171" s="147" t="s">
        <v>1007</v>
      </c>
      <c r="C171" s="562" t="s">
        <v>948</v>
      </c>
      <c r="D171" s="577">
        <v>12</v>
      </c>
      <c r="E171" s="542"/>
      <c r="F171" s="547">
        <f t="shared" ref="F171:F172" si="34">ROUND(D171*E171,2)</f>
        <v>0</v>
      </c>
    </row>
    <row r="172" spans="1:6" s="139" customFormat="1" x14ac:dyDescent="0.2">
      <c r="A172" s="135"/>
      <c r="B172" s="147" t="s">
        <v>1008</v>
      </c>
      <c r="C172" s="562" t="s">
        <v>948</v>
      </c>
      <c r="D172" s="577">
        <v>70</v>
      </c>
      <c r="E172" s="542"/>
      <c r="F172" s="547">
        <f t="shared" si="34"/>
        <v>0</v>
      </c>
    </row>
    <row r="173" spans="1:6" s="139" customFormat="1" ht="13.5" thickBot="1" x14ac:dyDescent="0.25">
      <c r="A173" s="135"/>
      <c r="B173" s="147"/>
      <c r="C173" s="562"/>
      <c r="D173" s="577"/>
      <c r="E173" s="587"/>
      <c r="F173" s="617"/>
    </row>
    <row r="174" spans="1:6" s="139" customFormat="1" ht="13.5" thickBot="1" x14ac:dyDescent="0.2">
      <c r="A174" s="161">
        <f>A168</f>
        <v>10</v>
      </c>
      <c r="B174" s="169" t="str">
        <f t="shared" ref="B174" si="35">B168</f>
        <v>REKONSTRUKCIJA OBORINSKE KANALIZACIJE</v>
      </c>
      <c r="C174" s="565"/>
      <c r="D174" s="595" t="s">
        <v>14</v>
      </c>
      <c r="E174" s="588"/>
      <c r="F174" s="620">
        <f>SUM(F171:F173)</f>
        <v>0</v>
      </c>
    </row>
    <row r="175" spans="1:6" s="139" customFormat="1" x14ac:dyDescent="0.2">
      <c r="A175" s="135"/>
      <c r="B175" s="147"/>
      <c r="C175" s="562"/>
      <c r="D175" s="577"/>
      <c r="E175" s="587"/>
      <c r="F175" s="617"/>
    </row>
    <row r="176" spans="1:6" ht="13.5" thickBot="1" x14ac:dyDescent="0.25">
      <c r="A176" s="132"/>
      <c r="B176" s="133"/>
      <c r="C176" s="560"/>
      <c r="D176" s="575"/>
      <c r="E176" s="584"/>
      <c r="F176" s="615"/>
    </row>
    <row r="177" spans="1:6" s="148" customFormat="1" ht="13.5" thickBot="1" x14ac:dyDescent="0.25">
      <c r="A177" s="159">
        <v>11</v>
      </c>
      <c r="B177" s="165" t="s">
        <v>1009</v>
      </c>
      <c r="C177" s="561"/>
      <c r="D177" s="576"/>
      <c r="E177" s="602"/>
      <c r="F177" s="616"/>
    </row>
    <row r="178" spans="1:6" s="148" customFormat="1" x14ac:dyDescent="0.2">
      <c r="A178" s="132"/>
      <c r="B178" s="133"/>
      <c r="C178" s="560"/>
      <c r="D178" s="575"/>
      <c r="E178" s="584"/>
      <c r="F178" s="615"/>
    </row>
    <row r="179" spans="1:6" s="148" customFormat="1" ht="160.15" customHeight="1" x14ac:dyDescent="0.2">
      <c r="A179" s="135">
        <v>1</v>
      </c>
      <c r="B179" s="136" t="s">
        <v>2036</v>
      </c>
      <c r="C179" s="562" t="s">
        <v>48</v>
      </c>
      <c r="D179" s="587">
        <v>11</v>
      </c>
      <c r="E179" s="542"/>
      <c r="F179" s="547">
        <f t="shared" ref="F179" si="36">ROUND(D179*E179,2)</f>
        <v>0</v>
      </c>
    </row>
    <row r="180" spans="1:6" s="148" customFormat="1" ht="13.5" thickBot="1" x14ac:dyDescent="0.25">
      <c r="A180" s="135"/>
      <c r="B180" s="136"/>
      <c r="C180" s="562"/>
      <c r="D180" s="579"/>
      <c r="E180" s="587"/>
      <c r="F180" s="617"/>
    </row>
    <row r="181" spans="1:6" s="148" customFormat="1" ht="13.5" thickBot="1" x14ac:dyDescent="0.25">
      <c r="A181" s="161">
        <f>A177</f>
        <v>11</v>
      </c>
      <c r="B181" s="169" t="str">
        <f>B177</f>
        <v>PROTUPOŽARNI APARATI</v>
      </c>
      <c r="C181" s="565"/>
      <c r="D181" s="595" t="s">
        <v>14</v>
      </c>
      <c r="E181" s="588"/>
      <c r="F181" s="620">
        <f>SUM(F179:F180)</f>
        <v>0</v>
      </c>
    </row>
    <row r="182" spans="1:6" s="148" customFormat="1" x14ac:dyDescent="0.2">
      <c r="A182" s="135"/>
      <c r="B182" s="136"/>
      <c r="C182" s="562"/>
      <c r="D182" s="579"/>
      <c r="E182" s="587"/>
      <c r="F182" s="617"/>
    </row>
    <row r="183" spans="1:6" ht="13.5" thickBot="1" x14ac:dyDescent="0.25">
      <c r="A183" s="132"/>
      <c r="B183" s="133"/>
      <c r="C183" s="560"/>
      <c r="D183" s="575"/>
      <c r="E183" s="584"/>
      <c r="F183" s="615"/>
    </row>
    <row r="184" spans="1:6" s="148" customFormat="1" ht="13.5" thickBot="1" x14ac:dyDescent="0.25">
      <c r="A184" s="159">
        <v>12</v>
      </c>
      <c r="B184" s="165" t="s">
        <v>1010</v>
      </c>
      <c r="C184" s="561"/>
      <c r="D184" s="576"/>
      <c r="E184" s="602"/>
      <c r="F184" s="616"/>
    </row>
    <row r="185" spans="1:6" s="148" customFormat="1" x14ac:dyDescent="0.2">
      <c r="A185" s="132"/>
      <c r="B185" s="133"/>
      <c r="C185" s="560"/>
      <c r="D185" s="575"/>
      <c r="E185" s="584"/>
      <c r="F185" s="615"/>
    </row>
    <row r="186" spans="1:6" s="148" customFormat="1" ht="22.5" x14ac:dyDescent="0.2">
      <c r="A186" s="135">
        <v>1</v>
      </c>
      <c r="B186" s="136" t="s">
        <v>1011</v>
      </c>
      <c r="C186" s="562" t="s">
        <v>943</v>
      </c>
      <c r="D186" s="587">
        <v>1</v>
      </c>
      <c r="E186" s="542"/>
      <c r="F186" s="547">
        <f t="shared" ref="F186" si="37">ROUND(D186*E186,2)</f>
        <v>0</v>
      </c>
    </row>
    <row r="187" spans="1:6" s="148" customFormat="1" ht="13.5" thickBot="1" x14ac:dyDescent="0.25">
      <c r="A187" s="135"/>
      <c r="B187" s="136"/>
      <c r="C187" s="562"/>
      <c r="D187" s="579"/>
      <c r="E187" s="587"/>
      <c r="F187" s="617"/>
    </row>
    <row r="188" spans="1:6" s="184" customFormat="1" ht="13.5" thickBot="1" x14ac:dyDescent="0.25">
      <c r="A188" s="161">
        <f>A184</f>
        <v>12</v>
      </c>
      <c r="B188" s="169" t="str">
        <f>B184</f>
        <v>OSTALI RADOVI</v>
      </c>
      <c r="C188" s="565"/>
      <c r="D188" s="595" t="s">
        <v>14</v>
      </c>
      <c r="E188" s="588"/>
      <c r="F188" s="620">
        <f>SUM(F186:F187)</f>
        <v>0</v>
      </c>
    </row>
    <row r="189" spans="1:6" s="183" customFormat="1" x14ac:dyDescent="0.2">
      <c r="A189" s="182"/>
      <c r="B189" s="182"/>
      <c r="C189" s="570"/>
      <c r="D189" s="596"/>
      <c r="E189" s="608"/>
      <c r="F189" s="625"/>
    </row>
    <row r="190" spans="1:6" s="183" customFormat="1" x14ac:dyDescent="0.2">
      <c r="A190" s="182"/>
      <c r="B190" s="182"/>
      <c r="C190" s="570"/>
      <c r="D190" s="596"/>
      <c r="E190" s="608"/>
      <c r="F190" s="625"/>
    </row>
    <row r="191" spans="1:6" x14ac:dyDescent="0.2">
      <c r="A191" s="132"/>
      <c r="B191" s="133"/>
      <c r="C191" s="560"/>
      <c r="D191" s="575"/>
      <c r="E191" s="584"/>
      <c r="F191" s="615"/>
    </row>
    <row r="192" spans="1:6" ht="13.5" thickBot="1" x14ac:dyDescent="0.25">
      <c r="A192" s="185"/>
      <c r="B192" s="205" t="s">
        <v>916</v>
      </c>
      <c r="C192" s="571"/>
      <c r="D192" s="597"/>
      <c r="E192" s="609"/>
      <c r="F192" s="626"/>
    </row>
    <row r="193" spans="1:6" ht="13.5" thickBot="1" x14ac:dyDescent="0.25">
      <c r="A193" s="173" t="str">
        <f>A2</f>
        <v>D.</v>
      </c>
      <c r="B193" s="186" t="str">
        <f>B2</f>
        <v>VODOVOD I KANALIZACIJA</v>
      </c>
      <c r="C193" s="175"/>
      <c r="D193" s="176"/>
      <c r="E193" s="600"/>
      <c r="F193" s="613"/>
    </row>
    <row r="194" spans="1:6" s="189" customFormat="1" ht="12" x14ac:dyDescent="0.2">
      <c r="A194" s="187">
        <f>A12</f>
        <v>1</v>
      </c>
      <c r="B194" s="188" t="str">
        <f t="shared" ref="B194:F194" si="38">B12</f>
        <v>PRIPREMNI I OSTALI RADOVI</v>
      </c>
      <c r="C194" s="572"/>
      <c r="D194" s="572"/>
      <c r="E194" s="610"/>
      <c r="F194" s="627">
        <f t="shared" si="38"/>
        <v>0</v>
      </c>
    </row>
    <row r="195" spans="1:6" s="189" customFormat="1" ht="12" x14ac:dyDescent="0.2">
      <c r="A195" s="187">
        <f>A28</f>
        <v>2</v>
      </c>
      <c r="B195" s="188" t="str">
        <f t="shared" ref="B195:F195" si="39">B28</f>
        <v>ZEMLJANI RADOVI</v>
      </c>
      <c r="C195" s="572"/>
      <c r="D195" s="572"/>
      <c r="E195" s="610"/>
      <c r="F195" s="627">
        <f t="shared" si="39"/>
        <v>0</v>
      </c>
    </row>
    <row r="196" spans="1:6" s="189" customFormat="1" ht="12" x14ac:dyDescent="0.2">
      <c r="A196" s="187">
        <f>A37</f>
        <v>3</v>
      </c>
      <c r="B196" s="188" t="str">
        <f t="shared" ref="B196:F196" si="40">B37</f>
        <v>BETONSKI I ARMIRANOBETONSKI RADOVI</v>
      </c>
      <c r="C196" s="572"/>
      <c r="D196" s="572"/>
      <c r="E196" s="610"/>
      <c r="F196" s="627">
        <f t="shared" si="40"/>
        <v>0</v>
      </c>
    </row>
    <row r="197" spans="1:6" s="189" customFormat="1" ht="12" x14ac:dyDescent="0.2">
      <c r="A197" s="187">
        <f>A55</f>
        <v>4</v>
      </c>
      <c r="B197" s="188" t="str">
        <f t="shared" ref="B197:F197" si="41">B55</f>
        <v>RADOVI RUŠENJA I DEMONTAŽE</v>
      </c>
      <c r="C197" s="572"/>
      <c r="D197" s="572"/>
      <c r="E197" s="610"/>
      <c r="F197" s="627">
        <f t="shared" si="41"/>
        <v>0</v>
      </c>
    </row>
    <row r="198" spans="1:6" s="189" customFormat="1" ht="12" x14ac:dyDescent="0.2">
      <c r="A198" s="187">
        <f>A93</f>
        <v>5</v>
      </c>
      <c r="B198" s="188" t="str">
        <f t="shared" ref="B198:F198" si="42">B93</f>
        <v>KANALIZACIJSKA MREŽA</v>
      </c>
      <c r="C198" s="572"/>
      <c r="D198" s="572"/>
      <c r="E198" s="610"/>
      <c r="F198" s="627">
        <f t="shared" si="42"/>
        <v>0</v>
      </c>
    </row>
    <row r="199" spans="1:6" s="189" customFormat="1" ht="12" x14ac:dyDescent="0.2">
      <c r="A199" s="190">
        <f>A106</f>
        <v>6</v>
      </c>
      <c r="B199" s="191" t="str">
        <f t="shared" ref="B199:F199" si="43">B106</f>
        <v>REKONSTRUKCIJA STANSKE KANALIZACIJSKE MREŽE</v>
      </c>
      <c r="C199" s="573"/>
      <c r="D199" s="573"/>
      <c r="E199" s="610"/>
      <c r="F199" s="627">
        <f t="shared" si="43"/>
        <v>0</v>
      </c>
    </row>
    <row r="200" spans="1:6" s="189" customFormat="1" ht="12" x14ac:dyDescent="0.2">
      <c r="A200" s="190">
        <f>A129</f>
        <v>7</v>
      </c>
      <c r="B200" s="191" t="str">
        <f t="shared" ref="B200:F200" si="44">B129</f>
        <v>VODOVODNA MREŽA - SANITARNA VODA</v>
      </c>
      <c r="C200" s="573"/>
      <c r="D200" s="573"/>
      <c r="E200" s="610"/>
      <c r="F200" s="627">
        <f t="shared" si="44"/>
        <v>0</v>
      </c>
    </row>
    <row r="201" spans="1:6" s="189" customFormat="1" ht="12" x14ac:dyDescent="0.2">
      <c r="A201" s="190">
        <f>A144</f>
        <v>8</v>
      </c>
      <c r="B201" s="191" t="str">
        <f t="shared" ref="B201:F201" si="45">B144</f>
        <v>VODOVODNA MREŽA - POŽARNA VODA</v>
      </c>
      <c r="C201" s="573"/>
      <c r="D201" s="573"/>
      <c r="E201" s="610"/>
      <c r="F201" s="627">
        <f t="shared" si="45"/>
        <v>0</v>
      </c>
    </row>
    <row r="202" spans="1:6" s="189" customFormat="1" ht="12" x14ac:dyDescent="0.2">
      <c r="A202" s="190">
        <f>A165</f>
        <v>9</v>
      </c>
      <c r="B202" s="191" t="str">
        <f t="shared" ref="B202:F202" si="46">B165</f>
        <v>OPREMA SANITARNIH PROSTORA</v>
      </c>
      <c r="C202" s="573"/>
      <c r="D202" s="573"/>
      <c r="E202" s="610"/>
      <c r="F202" s="627">
        <f t="shared" si="46"/>
        <v>0</v>
      </c>
    </row>
    <row r="203" spans="1:6" s="189" customFormat="1" ht="12" x14ac:dyDescent="0.2">
      <c r="A203" s="190">
        <f>A174</f>
        <v>10</v>
      </c>
      <c r="B203" s="191" t="str">
        <f t="shared" ref="B203:F203" si="47">B174</f>
        <v>REKONSTRUKCIJA OBORINSKE KANALIZACIJE</v>
      </c>
      <c r="C203" s="573"/>
      <c r="D203" s="573"/>
      <c r="E203" s="610"/>
      <c r="F203" s="627">
        <f t="shared" si="47"/>
        <v>0</v>
      </c>
    </row>
    <row r="204" spans="1:6" s="189" customFormat="1" ht="12" x14ac:dyDescent="0.2">
      <c r="A204" s="190">
        <f>A181</f>
        <v>11</v>
      </c>
      <c r="B204" s="191" t="str">
        <f t="shared" ref="B204:F204" si="48">B181</f>
        <v>PROTUPOŽARNI APARATI</v>
      </c>
      <c r="C204" s="573"/>
      <c r="D204" s="573"/>
      <c r="E204" s="610"/>
      <c r="F204" s="627">
        <f t="shared" si="48"/>
        <v>0</v>
      </c>
    </row>
    <row r="205" spans="1:6" s="189" customFormat="1" thickBot="1" x14ac:dyDescent="0.25">
      <c r="A205" s="190">
        <f>A188</f>
        <v>12</v>
      </c>
      <c r="B205" s="191" t="str">
        <f t="shared" ref="B205:F205" si="49">B188</f>
        <v>OSTALI RADOVI</v>
      </c>
      <c r="C205" s="573"/>
      <c r="D205" s="573"/>
      <c r="E205" s="610"/>
      <c r="F205" s="627">
        <f t="shared" si="49"/>
        <v>0</v>
      </c>
    </row>
    <row r="206" spans="1:6" s="137" customFormat="1" ht="20.25" customHeight="1" thickTop="1" thickBot="1" x14ac:dyDescent="0.25">
      <c r="A206" s="192" t="str">
        <f>A193</f>
        <v>D.</v>
      </c>
      <c r="B206" s="192" t="str">
        <f>B193</f>
        <v>VODOVOD I KANALIZACIJA</v>
      </c>
      <c r="C206" s="574"/>
      <c r="D206" s="598" t="s">
        <v>14</v>
      </c>
      <c r="E206" s="611"/>
      <c r="F206" s="628">
        <f>SUM(F194:F205)</f>
        <v>0</v>
      </c>
    </row>
    <row r="207" spans="1:6" ht="13.5" thickTop="1" x14ac:dyDescent="0.2">
      <c r="A207" s="132"/>
      <c r="B207" s="133"/>
      <c r="C207" s="560"/>
      <c r="D207" s="575"/>
      <c r="E207" s="584"/>
      <c r="F207" s="615"/>
    </row>
    <row r="208" spans="1:6" x14ac:dyDescent="0.2">
      <c r="B208" s="152"/>
    </row>
  </sheetData>
  <sheetProtection algorithmName="SHA-512" hashValue="WeL0sFssPVYrcUsdrTsBjbinQEpQomRbAAwgiMp9x05hkXYa+etzjC+TRoE3RzfGAADa0lSw+iIdvg6tTPuVYA==" saltValue="I53DS/UmVcPYIjDtn3cB7g==" spinCount="100000" sheet="1" objects="1" scenarios="1" formatCells="0" formatColumns="0" formatRows="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69"/>
  <sheetViews>
    <sheetView view="pageBreakPreview" topLeftCell="A867" zoomScale="70" zoomScaleNormal="100" zoomScaleSheetLayoutView="70" workbookViewId="0">
      <selection activeCell="A867" sqref="A1:XFD1048576"/>
    </sheetView>
  </sheetViews>
  <sheetFormatPr defaultColWidth="9" defaultRowHeight="12.75" x14ac:dyDescent="0.2"/>
  <cols>
    <col min="1" max="1" width="5.7109375" style="131" customWidth="1"/>
    <col min="2" max="2" width="53.140625" style="131" customWidth="1"/>
    <col min="3" max="3" width="11.85546875" style="423" customWidth="1"/>
    <col min="4" max="4" width="11.140625" style="629" customWidth="1"/>
    <col min="5" max="5" width="14" style="427" customWidth="1"/>
    <col min="6" max="6" width="17" style="808" customWidth="1"/>
    <col min="7" max="16384" width="9" style="131"/>
  </cols>
  <sheetData>
    <row r="1" spans="1:6" ht="13.5" thickBot="1" x14ac:dyDescent="0.25"/>
    <row r="2" spans="1:6" s="177" customFormat="1" ht="13.5" thickBot="1" x14ac:dyDescent="0.25">
      <c r="A2" s="173" t="s">
        <v>1994</v>
      </c>
      <c r="B2" s="174" t="s">
        <v>1993</v>
      </c>
      <c r="C2" s="175"/>
      <c r="D2" s="176"/>
      <c r="E2" s="600"/>
      <c r="F2" s="613"/>
    </row>
    <row r="3" spans="1:6" ht="13.5" thickBot="1" x14ac:dyDescent="0.25"/>
    <row r="4" spans="1:6" s="158" customFormat="1" ht="26.25" thickBot="1" x14ac:dyDescent="0.25">
      <c r="A4" s="505" t="s">
        <v>1510</v>
      </c>
      <c r="B4" s="504" t="s">
        <v>1509</v>
      </c>
      <c r="C4" s="853" t="s">
        <v>1508</v>
      </c>
      <c r="D4" s="654" t="s">
        <v>1507</v>
      </c>
      <c r="E4" s="659" t="s">
        <v>1506</v>
      </c>
      <c r="F4" s="809" t="s">
        <v>1505</v>
      </c>
    </row>
    <row r="7" spans="1:6" x14ac:dyDescent="0.2">
      <c r="A7" s="194"/>
      <c r="B7" s="184" t="s">
        <v>1992</v>
      </c>
    </row>
    <row r="8" spans="1:6" x14ac:dyDescent="0.2">
      <c r="A8" s="194"/>
      <c r="B8" s="184"/>
    </row>
    <row r="9" spans="1:6" ht="25.5" x14ac:dyDescent="0.2">
      <c r="A9" s="194"/>
      <c r="B9" s="209" t="s">
        <v>1991</v>
      </c>
    </row>
    <row r="10" spans="1:6" x14ac:dyDescent="0.2">
      <c r="A10" s="194"/>
      <c r="B10" s="503"/>
    </row>
    <row r="11" spans="1:6" ht="93.75" customHeight="1" x14ac:dyDescent="0.2">
      <c r="A11" s="194"/>
      <c r="B11" s="209" t="s">
        <v>1990</v>
      </c>
    </row>
    <row r="12" spans="1:6" x14ac:dyDescent="0.2">
      <c r="A12" s="194"/>
      <c r="B12" s="209"/>
    </row>
    <row r="13" spans="1:6" ht="25.5" x14ac:dyDescent="0.2">
      <c r="A13" s="194"/>
      <c r="B13" s="209" t="s">
        <v>1989</v>
      </c>
    </row>
    <row r="14" spans="1:6" x14ac:dyDescent="0.2">
      <c r="A14" s="194"/>
      <c r="B14" s="209"/>
    </row>
    <row r="15" spans="1:6" ht="101.25" customHeight="1" x14ac:dyDescent="0.2">
      <c r="A15" s="194"/>
      <c r="B15" s="233" t="s">
        <v>1988</v>
      </c>
    </row>
    <row r="16" spans="1:6" x14ac:dyDescent="0.2">
      <c r="A16" s="194"/>
      <c r="B16" s="233"/>
    </row>
    <row r="17" spans="1:2" ht="38.25" x14ac:dyDescent="0.2">
      <c r="A17" s="194"/>
      <c r="B17" s="233" t="s">
        <v>1987</v>
      </c>
    </row>
    <row r="18" spans="1:2" x14ac:dyDescent="0.2">
      <c r="A18" s="194"/>
    </row>
    <row r="19" spans="1:2" ht="61.9" customHeight="1" x14ac:dyDescent="0.2">
      <c r="A19" s="194"/>
      <c r="B19" s="233" t="s">
        <v>1986</v>
      </c>
    </row>
    <row r="20" spans="1:2" x14ac:dyDescent="0.2">
      <c r="A20" s="194"/>
      <c r="B20" s="233"/>
    </row>
    <row r="21" spans="1:2" ht="86.25" customHeight="1" x14ac:dyDescent="0.2">
      <c r="A21" s="194"/>
      <c r="B21" s="233" t="s">
        <v>1985</v>
      </c>
    </row>
    <row r="22" spans="1:2" x14ac:dyDescent="0.2">
      <c r="A22" s="194"/>
      <c r="B22" s="233"/>
    </row>
    <row r="23" spans="1:2" ht="25.5" x14ac:dyDescent="0.2">
      <c r="A23" s="194"/>
      <c r="B23" s="233" t="s">
        <v>1984</v>
      </c>
    </row>
    <row r="24" spans="1:2" x14ac:dyDescent="0.2">
      <c r="A24" s="194"/>
    </row>
    <row r="25" spans="1:2" ht="42.75" customHeight="1" x14ac:dyDescent="0.2">
      <c r="A25" s="194"/>
      <c r="B25" s="195" t="s">
        <v>2047</v>
      </c>
    </row>
    <row r="26" spans="1:2" x14ac:dyDescent="0.2">
      <c r="A26" s="194"/>
      <c r="B26" s="195"/>
    </row>
    <row r="27" spans="1:2" ht="105" customHeight="1" x14ac:dyDescent="0.2">
      <c r="A27" s="194"/>
      <c r="B27" s="195" t="s">
        <v>1983</v>
      </c>
    </row>
    <row r="28" spans="1:2" x14ac:dyDescent="0.2">
      <c r="A28" s="194"/>
      <c r="B28" s="195"/>
    </row>
    <row r="29" spans="1:2" ht="25.5" x14ac:dyDescent="0.2">
      <c r="A29" s="194"/>
      <c r="B29" s="195" t="s">
        <v>2060</v>
      </c>
    </row>
    <row r="30" spans="1:2" x14ac:dyDescent="0.2">
      <c r="A30" s="194"/>
      <c r="B30" s="195"/>
    </row>
    <row r="31" spans="1:2" ht="24.75" customHeight="1" x14ac:dyDescent="0.2">
      <c r="A31" s="194"/>
      <c r="B31" s="195" t="s">
        <v>1982</v>
      </c>
    </row>
    <row r="32" spans="1:2" x14ac:dyDescent="0.2">
      <c r="A32" s="194"/>
      <c r="B32" s="195"/>
    </row>
    <row r="33" spans="1:6" ht="25.5" x14ac:dyDescent="0.2">
      <c r="A33" s="194"/>
      <c r="B33" s="195" t="s">
        <v>1981</v>
      </c>
    </row>
    <row r="34" spans="1:6" x14ac:dyDescent="0.2">
      <c r="A34" s="194"/>
      <c r="B34" s="195"/>
    </row>
    <row r="35" spans="1:6" ht="156" customHeight="1" x14ac:dyDescent="0.2">
      <c r="A35" s="194"/>
      <c r="B35" s="195" t="s">
        <v>1980</v>
      </c>
    </row>
    <row r="36" spans="1:6" x14ac:dyDescent="0.2">
      <c r="A36" s="194"/>
      <c r="B36" s="195"/>
    </row>
    <row r="37" spans="1:6" ht="66.75" customHeight="1" x14ac:dyDescent="0.2">
      <c r="A37" s="194"/>
      <c r="B37" s="195" t="s">
        <v>1979</v>
      </c>
    </row>
    <row r="38" spans="1:6" x14ac:dyDescent="0.2">
      <c r="A38" s="194"/>
      <c r="B38" s="195"/>
    </row>
    <row r="39" spans="1:6" ht="52.5" customHeight="1" x14ac:dyDescent="0.2">
      <c r="A39" s="194"/>
      <c r="B39" s="233" t="s">
        <v>1978</v>
      </c>
    </row>
    <row r="40" spans="1:6" x14ac:dyDescent="0.2">
      <c r="A40" s="194"/>
      <c r="B40" s="195"/>
    </row>
    <row r="41" spans="1:6" ht="51" x14ac:dyDescent="0.2">
      <c r="A41" s="194"/>
      <c r="B41" s="195" t="s">
        <v>1977</v>
      </c>
    </row>
    <row r="42" spans="1:6" ht="38.25" x14ac:dyDescent="0.2">
      <c r="A42" s="194"/>
      <c r="B42" s="195" t="s">
        <v>2061</v>
      </c>
    </row>
    <row r="43" spans="1:6" x14ac:dyDescent="0.2">
      <c r="A43" s="194"/>
      <c r="B43" s="195"/>
    </row>
    <row r="44" spans="1:6" x14ac:dyDescent="0.2">
      <c r="A44" s="194"/>
      <c r="B44" s="195"/>
    </row>
    <row r="45" spans="1:6" x14ac:dyDescent="0.2">
      <c r="A45" s="194"/>
      <c r="B45" s="195"/>
    </row>
    <row r="46" spans="1:6" x14ac:dyDescent="0.2">
      <c r="A46" s="194"/>
      <c r="B46" s="195"/>
    </row>
    <row r="47" spans="1:6" x14ac:dyDescent="0.2">
      <c r="A47" s="502" t="s">
        <v>270</v>
      </c>
      <c r="B47" s="501" t="s">
        <v>1504</v>
      </c>
      <c r="C47" s="854"/>
      <c r="D47" s="630"/>
      <c r="E47" s="647"/>
      <c r="F47" s="810"/>
    </row>
    <row r="48" spans="1:6" ht="13.5" thickBot="1" x14ac:dyDescent="0.25">
      <c r="A48" s="419"/>
      <c r="B48" s="195"/>
    </row>
    <row r="49" spans="1:6" ht="13.5" thickBot="1" x14ac:dyDescent="0.25">
      <c r="A49" s="461">
        <v>1</v>
      </c>
      <c r="B49" s="460" t="s">
        <v>1976</v>
      </c>
      <c r="C49" s="459"/>
      <c r="D49" s="631"/>
      <c r="E49" s="648"/>
      <c r="F49" s="811"/>
    </row>
    <row r="50" spans="1:6" x14ac:dyDescent="0.2">
      <c r="A50" s="418"/>
      <c r="B50" s="415"/>
    </row>
    <row r="51" spans="1:6" x14ac:dyDescent="0.2">
      <c r="A51" s="418"/>
      <c r="B51" s="415" t="s">
        <v>539</v>
      </c>
    </row>
    <row r="52" spans="1:6" ht="89.25" x14ac:dyDescent="0.2">
      <c r="A52" s="418"/>
      <c r="B52" s="415" t="s">
        <v>2062</v>
      </c>
    </row>
    <row r="53" spans="1:6" ht="25.5" x14ac:dyDescent="0.2">
      <c r="A53" s="418"/>
      <c r="B53" s="415" t="s">
        <v>1975</v>
      </c>
    </row>
    <row r="54" spans="1:6" ht="25.5" x14ac:dyDescent="0.2">
      <c r="A54" s="418"/>
      <c r="B54" s="415" t="s">
        <v>1974</v>
      </c>
    </row>
    <row r="55" spans="1:6" ht="25.5" x14ac:dyDescent="0.2">
      <c r="A55" s="418"/>
      <c r="B55" s="415" t="s">
        <v>1973</v>
      </c>
    </row>
    <row r="56" spans="1:6" x14ac:dyDescent="0.2">
      <c r="A56" s="418"/>
      <c r="B56" s="415"/>
    </row>
    <row r="57" spans="1:6" ht="102" x14ac:dyDescent="0.2">
      <c r="A57" s="419" t="s">
        <v>351</v>
      </c>
      <c r="B57" s="195" t="s">
        <v>1972</v>
      </c>
    </row>
    <row r="58" spans="1:6" ht="25.5" x14ac:dyDescent="0.2">
      <c r="A58" s="419"/>
      <c r="B58" s="195" t="s">
        <v>1898</v>
      </c>
    </row>
    <row r="59" spans="1:6" ht="38.25" x14ac:dyDescent="0.2">
      <c r="A59" s="419"/>
      <c r="B59" s="428" t="s">
        <v>1971</v>
      </c>
    </row>
    <row r="60" spans="1:6" x14ac:dyDescent="0.2">
      <c r="A60" s="419"/>
      <c r="B60" s="428" t="s">
        <v>1970</v>
      </c>
    </row>
    <row r="61" spans="1:6" ht="25.5" x14ac:dyDescent="0.2">
      <c r="A61" s="419"/>
      <c r="B61" s="428" t="s">
        <v>1969</v>
      </c>
    </row>
    <row r="62" spans="1:6" x14ac:dyDescent="0.2">
      <c r="A62" s="419"/>
      <c r="B62" s="428" t="s">
        <v>1955</v>
      </c>
    </row>
    <row r="63" spans="1:6" x14ac:dyDescent="0.2">
      <c r="A63" s="419"/>
      <c r="B63" s="428" t="s">
        <v>1954</v>
      </c>
    </row>
    <row r="64" spans="1:6" ht="25.5" x14ac:dyDescent="0.2">
      <c r="A64" s="419"/>
      <c r="B64" s="428" t="s">
        <v>1968</v>
      </c>
    </row>
    <row r="65" spans="1:2" ht="25.5" x14ac:dyDescent="0.2">
      <c r="A65" s="419"/>
      <c r="B65" s="428" t="s">
        <v>1967</v>
      </c>
    </row>
    <row r="66" spans="1:2" ht="25.5" x14ac:dyDescent="0.2">
      <c r="A66" s="419"/>
      <c r="B66" s="428" t="s">
        <v>1966</v>
      </c>
    </row>
    <row r="67" spans="1:2" ht="25.5" x14ac:dyDescent="0.2">
      <c r="A67" s="419"/>
      <c r="B67" s="428" t="s">
        <v>1953</v>
      </c>
    </row>
    <row r="68" spans="1:2" ht="25.5" x14ac:dyDescent="0.2">
      <c r="A68" s="419"/>
      <c r="B68" s="428" t="s">
        <v>1965</v>
      </c>
    </row>
    <row r="69" spans="1:2" ht="25.5" x14ac:dyDescent="0.2">
      <c r="A69" s="419"/>
      <c r="B69" s="428" t="s">
        <v>1964</v>
      </c>
    </row>
    <row r="70" spans="1:2" ht="25.5" x14ac:dyDescent="0.2">
      <c r="A70" s="419"/>
      <c r="B70" s="428" t="s">
        <v>1950</v>
      </c>
    </row>
    <row r="71" spans="1:2" ht="25.5" x14ac:dyDescent="0.2">
      <c r="A71" s="419"/>
      <c r="B71" s="428" t="s">
        <v>1963</v>
      </c>
    </row>
    <row r="72" spans="1:2" ht="25.5" x14ac:dyDescent="0.2">
      <c r="A72" s="419"/>
      <c r="B72" s="428" t="s">
        <v>1962</v>
      </c>
    </row>
    <row r="73" spans="1:2" ht="25.5" x14ac:dyDescent="0.2">
      <c r="A73" s="419"/>
      <c r="B73" s="428" t="s">
        <v>1961</v>
      </c>
    </row>
    <row r="74" spans="1:2" ht="38.25" x14ac:dyDescent="0.2">
      <c r="A74" s="419"/>
      <c r="B74" s="428" t="s">
        <v>1960</v>
      </c>
    </row>
    <row r="75" spans="1:2" x14ac:dyDescent="0.2">
      <c r="A75" s="419"/>
      <c r="B75" s="428" t="s">
        <v>1959</v>
      </c>
    </row>
    <row r="76" spans="1:2" x14ac:dyDescent="0.2">
      <c r="A76" s="419"/>
      <c r="B76" s="428" t="s">
        <v>1887</v>
      </c>
    </row>
    <row r="77" spans="1:2" x14ac:dyDescent="0.2">
      <c r="A77" s="419"/>
      <c r="B77" s="428" t="s">
        <v>1958</v>
      </c>
    </row>
    <row r="78" spans="1:2" x14ac:dyDescent="0.2">
      <c r="A78" s="419"/>
      <c r="B78" s="428" t="s">
        <v>1885</v>
      </c>
    </row>
    <row r="79" spans="1:2" x14ac:dyDescent="0.2">
      <c r="A79" s="419"/>
      <c r="B79" s="428" t="s">
        <v>1934</v>
      </c>
    </row>
    <row r="80" spans="1:2" x14ac:dyDescent="0.2">
      <c r="A80" s="419"/>
      <c r="B80" s="428" t="s">
        <v>1919</v>
      </c>
    </row>
    <row r="81" spans="1:6" ht="38.25" x14ac:dyDescent="0.2">
      <c r="A81" s="419"/>
      <c r="B81" s="428" t="s">
        <v>1683</v>
      </c>
    </row>
    <row r="82" spans="1:6" x14ac:dyDescent="0.2">
      <c r="A82" s="419"/>
      <c r="B82" s="415" t="s">
        <v>1957</v>
      </c>
      <c r="C82" s="423" t="s">
        <v>48</v>
      </c>
      <c r="D82" s="427">
        <v>1</v>
      </c>
      <c r="E82" s="542"/>
      <c r="F82" s="547">
        <f t="shared" ref="F82" si="0">ROUND(D82*E82,2)</f>
        <v>0</v>
      </c>
    </row>
    <row r="83" spans="1:6" x14ac:dyDescent="0.2">
      <c r="A83" s="419"/>
      <c r="B83" s="250"/>
    </row>
    <row r="84" spans="1:6" ht="89.25" x14ac:dyDescent="0.2">
      <c r="A84" s="419" t="s">
        <v>353</v>
      </c>
      <c r="B84" s="195" t="s">
        <v>1995</v>
      </c>
    </row>
    <row r="85" spans="1:6" ht="25.5" x14ac:dyDescent="0.2">
      <c r="A85" s="419"/>
      <c r="B85" s="195" t="s">
        <v>1898</v>
      </c>
    </row>
    <row r="86" spans="1:6" ht="25.5" x14ac:dyDescent="0.2">
      <c r="A86" s="419"/>
      <c r="B86" s="428" t="s">
        <v>1890</v>
      </c>
    </row>
    <row r="87" spans="1:6" x14ac:dyDescent="0.2">
      <c r="A87" s="419"/>
      <c r="B87" s="428" t="s">
        <v>1889</v>
      </c>
    </row>
    <row r="88" spans="1:6" ht="25.5" x14ac:dyDescent="0.2">
      <c r="A88" s="419"/>
      <c r="B88" s="428" t="s">
        <v>1956</v>
      </c>
    </row>
    <row r="89" spans="1:6" x14ac:dyDescent="0.2">
      <c r="A89" s="419"/>
      <c r="B89" s="428" t="s">
        <v>1955</v>
      </c>
    </row>
    <row r="90" spans="1:6" x14ac:dyDescent="0.2">
      <c r="A90" s="419"/>
      <c r="B90" s="428" t="s">
        <v>1954</v>
      </c>
    </row>
    <row r="91" spans="1:6" ht="25.5" x14ac:dyDescent="0.2">
      <c r="A91" s="419"/>
      <c r="B91" s="428" t="s">
        <v>1953</v>
      </c>
    </row>
    <row r="92" spans="1:6" ht="25.5" x14ac:dyDescent="0.2">
      <c r="A92" s="419"/>
      <c r="B92" s="428" t="s">
        <v>1952</v>
      </c>
    </row>
    <row r="93" spans="1:6" ht="25.5" x14ac:dyDescent="0.2">
      <c r="A93" s="419"/>
      <c r="B93" s="428" t="s">
        <v>1951</v>
      </c>
    </row>
    <row r="94" spans="1:6" ht="25.5" x14ac:dyDescent="0.2">
      <c r="A94" s="419"/>
      <c r="B94" s="428" t="s">
        <v>1950</v>
      </c>
    </row>
    <row r="95" spans="1:6" ht="25.5" x14ac:dyDescent="0.2">
      <c r="A95" s="419"/>
      <c r="B95" s="428" t="s">
        <v>1949</v>
      </c>
    </row>
    <row r="96" spans="1:6" x14ac:dyDescent="0.2">
      <c r="A96" s="419"/>
      <c r="B96" s="428" t="s">
        <v>1948</v>
      </c>
    </row>
    <row r="97" spans="1:6" x14ac:dyDescent="0.2">
      <c r="A97" s="419"/>
      <c r="B97" s="428" t="s">
        <v>1887</v>
      </c>
    </row>
    <row r="98" spans="1:6" x14ac:dyDescent="0.2">
      <c r="A98" s="419"/>
      <c r="B98" s="428" t="s">
        <v>1886</v>
      </c>
    </row>
    <row r="99" spans="1:6" x14ac:dyDescent="0.2">
      <c r="A99" s="419"/>
      <c r="B99" s="428" t="s">
        <v>1947</v>
      </c>
    </row>
    <row r="100" spans="1:6" x14ac:dyDescent="0.2">
      <c r="A100" s="419"/>
      <c r="B100" s="428" t="s">
        <v>1946</v>
      </c>
    </row>
    <row r="101" spans="1:6" x14ac:dyDescent="0.2">
      <c r="A101" s="419"/>
      <c r="B101" s="428" t="s">
        <v>1945</v>
      </c>
    </row>
    <row r="102" spans="1:6" x14ac:dyDescent="0.2">
      <c r="A102" s="419"/>
      <c r="B102" s="428" t="s">
        <v>1903</v>
      </c>
    </row>
    <row r="103" spans="1:6" x14ac:dyDescent="0.2">
      <c r="A103" s="419"/>
      <c r="B103" s="428" t="s">
        <v>1944</v>
      </c>
    </row>
    <row r="104" spans="1:6" x14ac:dyDescent="0.2">
      <c r="A104" s="419"/>
      <c r="B104" s="428" t="s">
        <v>1943</v>
      </c>
    </row>
    <row r="105" spans="1:6" ht="38.25" x14ac:dyDescent="0.2">
      <c r="A105" s="419"/>
      <c r="B105" s="428" t="s">
        <v>1683</v>
      </c>
    </row>
    <row r="106" spans="1:6" x14ac:dyDescent="0.2">
      <c r="A106" s="419"/>
      <c r="B106" s="415" t="s">
        <v>1942</v>
      </c>
      <c r="C106" s="423" t="s">
        <v>48</v>
      </c>
      <c r="D106" s="427">
        <v>1</v>
      </c>
      <c r="E106" s="542"/>
      <c r="F106" s="547">
        <f t="shared" ref="F106" si="1">ROUND(D106*E106,2)</f>
        <v>0</v>
      </c>
    </row>
    <row r="107" spans="1:6" x14ac:dyDescent="0.2">
      <c r="A107" s="419"/>
      <c r="B107" s="250"/>
    </row>
    <row r="108" spans="1:6" ht="89.25" x14ac:dyDescent="0.2">
      <c r="A108" s="419" t="s">
        <v>355</v>
      </c>
      <c r="B108" s="195" t="s">
        <v>1996</v>
      </c>
    </row>
    <row r="109" spans="1:6" ht="25.5" x14ac:dyDescent="0.2">
      <c r="A109" s="419"/>
      <c r="B109" s="195" t="s">
        <v>1898</v>
      </c>
    </row>
    <row r="110" spans="1:6" x14ac:dyDescent="0.2">
      <c r="A110" s="419"/>
      <c r="B110" s="415" t="s">
        <v>1941</v>
      </c>
    </row>
    <row r="111" spans="1:6" ht="25.5" x14ac:dyDescent="0.2">
      <c r="A111" s="419"/>
      <c r="B111" s="428" t="s">
        <v>1890</v>
      </c>
    </row>
    <row r="112" spans="1:6" x14ac:dyDescent="0.2">
      <c r="A112" s="419"/>
      <c r="B112" s="428" t="s">
        <v>1889</v>
      </c>
    </row>
    <row r="113" spans="1:2" ht="25.5" x14ac:dyDescent="0.2">
      <c r="A113" s="419"/>
      <c r="B113" s="428" t="s">
        <v>1940</v>
      </c>
    </row>
    <row r="114" spans="1:2" ht="25.5" x14ac:dyDescent="0.2">
      <c r="A114" s="419"/>
      <c r="B114" s="428" t="s">
        <v>1939</v>
      </c>
    </row>
    <row r="115" spans="1:2" ht="25.5" x14ac:dyDescent="0.2">
      <c r="A115" s="419"/>
      <c r="B115" s="428" t="s">
        <v>1938</v>
      </c>
    </row>
    <row r="116" spans="1:2" ht="25.5" x14ac:dyDescent="0.2">
      <c r="A116" s="419"/>
      <c r="B116" s="428" t="s">
        <v>1937</v>
      </c>
    </row>
    <row r="117" spans="1:2" ht="25.5" x14ac:dyDescent="0.2">
      <c r="A117" s="419"/>
      <c r="B117" s="428" t="s">
        <v>1911</v>
      </c>
    </row>
    <row r="118" spans="1:2" ht="25.5" x14ac:dyDescent="0.2">
      <c r="A118" s="419"/>
      <c r="B118" s="428" t="s">
        <v>1936</v>
      </c>
    </row>
    <row r="119" spans="1:2" x14ac:dyDescent="0.2">
      <c r="A119" s="419"/>
      <c r="B119" s="428" t="s">
        <v>1918</v>
      </c>
    </row>
    <row r="120" spans="1:2" x14ac:dyDescent="0.2">
      <c r="A120" s="419"/>
      <c r="B120" s="428" t="s">
        <v>1935</v>
      </c>
    </row>
    <row r="121" spans="1:2" x14ac:dyDescent="0.2">
      <c r="A121" s="419"/>
      <c r="B121" s="428" t="s">
        <v>1934</v>
      </c>
    </row>
    <row r="122" spans="1:2" x14ac:dyDescent="0.2">
      <c r="A122" s="419"/>
      <c r="B122" s="428" t="s">
        <v>1933</v>
      </c>
    </row>
    <row r="123" spans="1:2" x14ac:dyDescent="0.2">
      <c r="A123" s="419"/>
      <c r="B123" s="428" t="s">
        <v>1882</v>
      </c>
    </row>
    <row r="124" spans="1:2" ht="25.5" x14ac:dyDescent="0.2">
      <c r="A124" s="419"/>
      <c r="B124" s="428" t="s">
        <v>1902</v>
      </c>
    </row>
    <row r="125" spans="1:2" ht="25.5" x14ac:dyDescent="0.2">
      <c r="A125" s="419"/>
      <c r="B125" s="428" t="s">
        <v>1932</v>
      </c>
    </row>
    <row r="126" spans="1:2" x14ac:dyDescent="0.2">
      <c r="A126" s="419"/>
      <c r="B126" s="428" t="s">
        <v>1925</v>
      </c>
    </row>
    <row r="127" spans="1:2" x14ac:dyDescent="0.2">
      <c r="A127" s="419"/>
      <c r="B127" s="428" t="s">
        <v>1924</v>
      </c>
    </row>
    <row r="128" spans="1:2" ht="38.25" x14ac:dyDescent="0.2">
      <c r="A128" s="419"/>
      <c r="B128" s="428" t="s">
        <v>1683</v>
      </c>
    </row>
    <row r="129" spans="1:6" x14ac:dyDescent="0.2">
      <c r="A129" s="419"/>
      <c r="B129" s="415" t="s">
        <v>1931</v>
      </c>
    </row>
    <row r="130" spans="1:6" x14ac:dyDescent="0.2">
      <c r="A130" s="419"/>
      <c r="B130" s="428" t="s">
        <v>1930</v>
      </c>
    </row>
    <row r="131" spans="1:6" x14ac:dyDescent="0.2">
      <c r="A131" s="419"/>
      <c r="B131" s="428" t="s">
        <v>1929</v>
      </c>
    </row>
    <row r="132" spans="1:6" x14ac:dyDescent="0.2">
      <c r="A132" s="419"/>
      <c r="B132" s="428" t="s">
        <v>1928</v>
      </c>
    </row>
    <row r="133" spans="1:6" x14ac:dyDescent="0.2">
      <c r="A133" s="419"/>
      <c r="B133" s="428" t="s">
        <v>1927</v>
      </c>
    </row>
    <row r="134" spans="1:6" x14ac:dyDescent="0.2">
      <c r="A134" s="419"/>
      <c r="B134" s="428" t="s">
        <v>1926</v>
      </c>
    </row>
    <row r="135" spans="1:6" x14ac:dyDescent="0.2">
      <c r="A135" s="419"/>
      <c r="B135" s="428" t="s">
        <v>1925</v>
      </c>
    </row>
    <row r="136" spans="1:6" x14ac:dyDescent="0.2">
      <c r="A136" s="419"/>
      <c r="B136" s="428" t="s">
        <v>1924</v>
      </c>
    </row>
    <row r="137" spans="1:6" x14ac:dyDescent="0.2">
      <c r="A137" s="419"/>
      <c r="B137" s="428" t="s">
        <v>1923</v>
      </c>
    </row>
    <row r="138" spans="1:6" ht="25.5" x14ac:dyDescent="0.2">
      <c r="A138" s="419"/>
      <c r="B138" s="428" t="s">
        <v>1922</v>
      </c>
    </row>
    <row r="139" spans="1:6" ht="38.25" x14ac:dyDescent="0.2">
      <c r="A139" s="419"/>
      <c r="B139" s="428" t="s">
        <v>1683</v>
      </c>
    </row>
    <row r="140" spans="1:6" x14ac:dyDescent="0.2">
      <c r="A140" s="419"/>
      <c r="B140" s="415" t="s">
        <v>1921</v>
      </c>
      <c r="C140" s="423" t="s">
        <v>48</v>
      </c>
      <c r="D140" s="427">
        <v>1</v>
      </c>
      <c r="E140" s="542"/>
      <c r="F140" s="547">
        <f t="shared" ref="F140" si="2">ROUND(D140*E140,2)</f>
        <v>0</v>
      </c>
    </row>
    <row r="141" spans="1:6" x14ac:dyDescent="0.2">
      <c r="A141" s="419"/>
      <c r="B141" s="250"/>
    </row>
    <row r="142" spans="1:6" ht="89.25" x14ac:dyDescent="0.2">
      <c r="A142" s="419" t="s">
        <v>357</v>
      </c>
      <c r="B142" s="195" t="s">
        <v>1997</v>
      </c>
    </row>
    <row r="143" spans="1:6" ht="25.5" x14ac:dyDescent="0.2">
      <c r="A143" s="419"/>
      <c r="B143" s="195" t="s">
        <v>1898</v>
      </c>
    </row>
    <row r="144" spans="1:6" x14ac:dyDescent="0.2">
      <c r="A144" s="419"/>
      <c r="B144" s="415" t="s">
        <v>1897</v>
      </c>
    </row>
    <row r="145" spans="1:2" ht="25.5" x14ac:dyDescent="0.2">
      <c r="A145" s="419"/>
      <c r="B145" s="428" t="s">
        <v>1890</v>
      </c>
    </row>
    <row r="146" spans="1:2" x14ac:dyDescent="0.2">
      <c r="A146" s="419"/>
      <c r="B146" s="428" t="s">
        <v>1889</v>
      </c>
    </row>
    <row r="147" spans="1:2" x14ac:dyDescent="0.2">
      <c r="A147" s="419"/>
      <c r="B147" s="428" t="s">
        <v>1896</v>
      </c>
    </row>
    <row r="148" spans="1:2" x14ac:dyDescent="0.2">
      <c r="A148" s="419"/>
      <c r="B148" s="428" t="s">
        <v>1887</v>
      </c>
    </row>
    <row r="149" spans="1:2" x14ac:dyDescent="0.2">
      <c r="A149" s="419"/>
      <c r="B149" s="428" t="s">
        <v>1920</v>
      </c>
    </row>
    <row r="150" spans="1:2" x14ac:dyDescent="0.2">
      <c r="A150" s="419"/>
      <c r="B150" s="428" t="s">
        <v>1919</v>
      </c>
    </row>
    <row r="151" spans="1:2" ht="38.25" x14ac:dyDescent="0.2">
      <c r="A151" s="419"/>
      <c r="B151" s="428" t="s">
        <v>1683</v>
      </c>
    </row>
    <row r="152" spans="1:2" x14ac:dyDescent="0.2">
      <c r="A152" s="419"/>
      <c r="B152" s="415" t="s">
        <v>1891</v>
      </c>
    </row>
    <row r="153" spans="1:2" ht="25.5" x14ac:dyDescent="0.2">
      <c r="A153" s="419"/>
      <c r="B153" s="428" t="s">
        <v>1890</v>
      </c>
    </row>
    <row r="154" spans="1:2" x14ac:dyDescent="0.2">
      <c r="A154" s="419"/>
      <c r="B154" s="428" t="s">
        <v>1889</v>
      </c>
    </row>
    <row r="155" spans="1:2" x14ac:dyDescent="0.2">
      <c r="A155" s="419"/>
      <c r="B155" s="428" t="s">
        <v>1888</v>
      </c>
    </row>
    <row r="156" spans="1:2" x14ac:dyDescent="0.2">
      <c r="A156" s="419"/>
      <c r="B156" s="428" t="s">
        <v>1887</v>
      </c>
    </row>
    <row r="157" spans="1:2" x14ac:dyDescent="0.2">
      <c r="A157" s="419"/>
      <c r="B157" s="428" t="s">
        <v>1886</v>
      </c>
    </row>
    <row r="158" spans="1:2" x14ac:dyDescent="0.2">
      <c r="A158" s="419"/>
      <c r="B158" s="428" t="s">
        <v>1918</v>
      </c>
    </row>
    <row r="159" spans="1:2" x14ac:dyDescent="0.2">
      <c r="A159" s="419"/>
      <c r="B159" s="428" t="s">
        <v>1884</v>
      </c>
    </row>
    <row r="160" spans="1:2" x14ac:dyDescent="0.2">
      <c r="A160" s="419"/>
      <c r="B160" s="428" t="s">
        <v>1883</v>
      </c>
    </row>
    <row r="161" spans="1:6" x14ac:dyDescent="0.2">
      <c r="A161" s="419"/>
      <c r="B161" s="428" t="s">
        <v>1882</v>
      </c>
    </row>
    <row r="162" spans="1:6" x14ac:dyDescent="0.2">
      <c r="A162" s="419"/>
      <c r="B162" s="428" t="s">
        <v>1917</v>
      </c>
    </row>
    <row r="163" spans="1:6" ht="25.5" x14ac:dyDescent="0.2">
      <c r="A163" s="419"/>
      <c r="B163" s="428" t="s">
        <v>1916</v>
      </c>
    </row>
    <row r="164" spans="1:6" ht="38.25" x14ac:dyDescent="0.2">
      <c r="A164" s="419"/>
      <c r="B164" s="428" t="s">
        <v>1683</v>
      </c>
    </row>
    <row r="165" spans="1:6" x14ac:dyDescent="0.2">
      <c r="A165" s="419"/>
      <c r="B165" s="415" t="s">
        <v>1915</v>
      </c>
      <c r="C165" s="423" t="s">
        <v>48</v>
      </c>
      <c r="D165" s="427">
        <v>1</v>
      </c>
      <c r="E165" s="542"/>
      <c r="F165" s="547">
        <f t="shared" ref="F165" si="3">ROUND(D165*E165,2)</f>
        <v>0</v>
      </c>
    </row>
    <row r="166" spans="1:6" x14ac:dyDescent="0.2">
      <c r="A166" s="419"/>
      <c r="B166" s="250"/>
    </row>
    <row r="167" spans="1:6" ht="89.25" x14ac:dyDescent="0.2">
      <c r="A167" s="419" t="s">
        <v>359</v>
      </c>
      <c r="B167" s="195" t="s">
        <v>1998</v>
      </c>
    </row>
    <row r="168" spans="1:6" ht="25.5" x14ac:dyDescent="0.2">
      <c r="A168" s="419"/>
      <c r="B168" s="195" t="s">
        <v>1898</v>
      </c>
    </row>
    <row r="169" spans="1:6" x14ac:dyDescent="0.2">
      <c r="A169" s="419"/>
      <c r="B169" s="415" t="s">
        <v>1897</v>
      </c>
    </row>
    <row r="170" spans="1:6" ht="25.5" x14ac:dyDescent="0.2">
      <c r="A170" s="419"/>
      <c r="B170" s="428" t="s">
        <v>1890</v>
      </c>
    </row>
    <row r="171" spans="1:6" x14ac:dyDescent="0.2">
      <c r="A171" s="419"/>
      <c r="B171" s="428" t="s">
        <v>1889</v>
      </c>
    </row>
    <row r="172" spans="1:6" ht="25.5" x14ac:dyDescent="0.2">
      <c r="A172" s="419"/>
      <c r="B172" s="428" t="s">
        <v>1911</v>
      </c>
    </row>
    <row r="173" spans="1:6" ht="25.5" x14ac:dyDescent="0.2">
      <c r="A173" s="419"/>
      <c r="B173" s="428" t="s">
        <v>1910</v>
      </c>
    </row>
    <row r="174" spans="1:6" x14ac:dyDescent="0.2">
      <c r="A174" s="419"/>
      <c r="B174" s="428" t="s">
        <v>1909</v>
      </c>
    </row>
    <row r="175" spans="1:6" x14ac:dyDescent="0.2">
      <c r="A175" s="419"/>
      <c r="B175" s="428" t="s">
        <v>1914</v>
      </c>
    </row>
    <row r="176" spans="1:6" x14ac:dyDescent="0.2">
      <c r="A176" s="419"/>
      <c r="B176" s="428" t="s">
        <v>1895</v>
      </c>
    </row>
    <row r="177" spans="1:2" x14ac:dyDescent="0.2">
      <c r="A177" s="419"/>
      <c r="B177" s="428" t="s">
        <v>1913</v>
      </c>
    </row>
    <row r="178" spans="1:2" x14ac:dyDescent="0.2">
      <c r="A178" s="419"/>
      <c r="B178" s="428" t="s">
        <v>1893</v>
      </c>
    </row>
    <row r="179" spans="1:2" x14ac:dyDescent="0.2">
      <c r="A179" s="419"/>
      <c r="B179" s="428" t="s">
        <v>1912</v>
      </c>
    </row>
    <row r="180" spans="1:2" ht="38.25" x14ac:dyDescent="0.2">
      <c r="A180" s="419"/>
      <c r="B180" s="428" t="s">
        <v>1683</v>
      </c>
    </row>
    <row r="181" spans="1:2" x14ac:dyDescent="0.2">
      <c r="A181" s="419"/>
      <c r="B181" s="415" t="s">
        <v>1891</v>
      </c>
    </row>
    <row r="182" spans="1:2" ht="25.5" x14ac:dyDescent="0.2">
      <c r="A182" s="419"/>
      <c r="B182" s="428" t="s">
        <v>1890</v>
      </c>
    </row>
    <row r="183" spans="1:2" x14ac:dyDescent="0.2">
      <c r="A183" s="419"/>
      <c r="B183" s="428" t="s">
        <v>1889</v>
      </c>
    </row>
    <row r="184" spans="1:2" ht="25.5" x14ac:dyDescent="0.2">
      <c r="A184" s="419"/>
      <c r="B184" s="428" t="s">
        <v>1911</v>
      </c>
    </row>
    <row r="185" spans="1:2" ht="25.5" x14ac:dyDescent="0.2">
      <c r="A185" s="419"/>
      <c r="B185" s="428" t="s">
        <v>1910</v>
      </c>
    </row>
    <row r="186" spans="1:2" x14ac:dyDescent="0.2">
      <c r="A186" s="419"/>
      <c r="B186" s="428" t="s">
        <v>1909</v>
      </c>
    </row>
    <row r="187" spans="1:2" x14ac:dyDescent="0.2">
      <c r="A187" s="419"/>
      <c r="B187" s="428" t="s">
        <v>1908</v>
      </c>
    </row>
    <row r="188" spans="1:2" x14ac:dyDescent="0.2">
      <c r="A188" s="419"/>
      <c r="B188" s="428" t="s">
        <v>1907</v>
      </c>
    </row>
    <row r="189" spans="1:2" x14ac:dyDescent="0.2">
      <c r="A189" s="419"/>
      <c r="B189" s="428" t="s">
        <v>1906</v>
      </c>
    </row>
    <row r="190" spans="1:2" x14ac:dyDescent="0.2">
      <c r="A190" s="419"/>
      <c r="B190" s="428" t="s">
        <v>1905</v>
      </c>
    </row>
    <row r="191" spans="1:2" x14ac:dyDescent="0.2">
      <c r="A191" s="419"/>
      <c r="B191" s="428" t="s">
        <v>1904</v>
      </c>
    </row>
    <row r="192" spans="1:2" x14ac:dyDescent="0.2">
      <c r="A192" s="419"/>
      <c r="B192" s="428" t="s">
        <v>1903</v>
      </c>
    </row>
    <row r="193" spans="1:6" ht="25.5" x14ac:dyDescent="0.2">
      <c r="A193" s="419"/>
      <c r="B193" s="428" t="s">
        <v>1902</v>
      </c>
    </row>
    <row r="194" spans="1:6" x14ac:dyDescent="0.2">
      <c r="A194" s="419"/>
      <c r="B194" s="428" t="s">
        <v>1880</v>
      </c>
    </row>
    <row r="195" spans="1:6" x14ac:dyDescent="0.2">
      <c r="A195" s="419"/>
      <c r="B195" s="428" t="s">
        <v>1879</v>
      </c>
    </row>
    <row r="196" spans="1:6" ht="38.25" x14ac:dyDescent="0.2">
      <c r="A196" s="419"/>
      <c r="B196" s="428" t="s">
        <v>1683</v>
      </c>
    </row>
    <row r="197" spans="1:6" x14ac:dyDescent="0.2">
      <c r="A197" s="419"/>
      <c r="B197" s="415" t="s">
        <v>1901</v>
      </c>
      <c r="C197" s="423" t="s">
        <v>48</v>
      </c>
      <c r="D197" s="427">
        <v>1</v>
      </c>
      <c r="E197" s="542"/>
      <c r="F197" s="547">
        <f t="shared" ref="F197" si="4">ROUND(D197*E197,2)</f>
        <v>0</v>
      </c>
    </row>
    <row r="198" spans="1:6" x14ac:dyDescent="0.2">
      <c r="A198" s="419"/>
      <c r="B198" s="250"/>
    </row>
    <row r="199" spans="1:6" ht="89.25" x14ac:dyDescent="0.2">
      <c r="A199" s="419" t="s">
        <v>361</v>
      </c>
      <c r="B199" s="195" t="s">
        <v>1999</v>
      </c>
    </row>
    <row r="200" spans="1:6" ht="25.5" x14ac:dyDescent="0.2">
      <c r="A200" s="419"/>
      <c r="B200" s="195" t="s">
        <v>1898</v>
      </c>
    </row>
    <row r="201" spans="1:6" x14ac:dyDescent="0.2">
      <c r="A201" s="419"/>
      <c r="B201" s="415" t="s">
        <v>1897</v>
      </c>
    </row>
    <row r="202" spans="1:6" ht="25.5" x14ac:dyDescent="0.2">
      <c r="A202" s="419"/>
      <c r="B202" s="428" t="s">
        <v>1890</v>
      </c>
    </row>
    <row r="203" spans="1:6" x14ac:dyDescent="0.2">
      <c r="A203" s="419"/>
      <c r="B203" s="428" t="s">
        <v>1889</v>
      </c>
    </row>
    <row r="204" spans="1:6" x14ac:dyDescent="0.2">
      <c r="A204" s="419"/>
      <c r="B204" s="428" t="s">
        <v>1896</v>
      </c>
    </row>
    <row r="205" spans="1:6" x14ac:dyDescent="0.2">
      <c r="A205" s="419"/>
      <c r="B205" s="428" t="s">
        <v>1887</v>
      </c>
    </row>
    <row r="206" spans="1:6" x14ac:dyDescent="0.2">
      <c r="A206" s="419"/>
      <c r="B206" s="428" t="s">
        <v>1895</v>
      </c>
    </row>
    <row r="207" spans="1:6" x14ac:dyDescent="0.2">
      <c r="A207" s="419"/>
      <c r="B207" s="428" t="s">
        <v>1893</v>
      </c>
    </row>
    <row r="208" spans="1:6" ht="38.25" x14ac:dyDescent="0.2">
      <c r="A208" s="419"/>
      <c r="B208" s="428" t="s">
        <v>1683</v>
      </c>
    </row>
    <row r="209" spans="1:6" x14ac:dyDescent="0.2">
      <c r="A209" s="419"/>
      <c r="B209" s="415" t="s">
        <v>1891</v>
      </c>
    </row>
    <row r="210" spans="1:6" ht="25.5" x14ac:dyDescent="0.2">
      <c r="A210" s="419"/>
      <c r="B210" s="428" t="s">
        <v>1890</v>
      </c>
    </row>
    <row r="211" spans="1:6" x14ac:dyDescent="0.2">
      <c r="A211" s="419"/>
      <c r="B211" s="428" t="s">
        <v>1889</v>
      </c>
    </row>
    <row r="212" spans="1:6" x14ac:dyDescent="0.2">
      <c r="A212" s="419"/>
      <c r="B212" s="428" t="s">
        <v>1888</v>
      </c>
    </row>
    <row r="213" spans="1:6" x14ac:dyDescent="0.2">
      <c r="A213" s="419"/>
      <c r="B213" s="428" t="s">
        <v>1887</v>
      </c>
    </row>
    <row r="214" spans="1:6" x14ac:dyDescent="0.2">
      <c r="A214" s="419"/>
      <c r="B214" s="428" t="s">
        <v>1886</v>
      </c>
    </row>
    <row r="215" spans="1:6" x14ac:dyDescent="0.2">
      <c r="A215" s="419"/>
      <c r="B215" s="428" t="s">
        <v>1884</v>
      </c>
    </row>
    <row r="216" spans="1:6" x14ac:dyDescent="0.2">
      <c r="A216" s="419"/>
      <c r="B216" s="428" t="s">
        <v>1900</v>
      </c>
    </row>
    <row r="217" spans="1:6" ht="38.25" x14ac:dyDescent="0.2">
      <c r="A217" s="419"/>
      <c r="B217" s="428" t="s">
        <v>1683</v>
      </c>
    </row>
    <row r="218" spans="1:6" x14ac:dyDescent="0.2">
      <c r="A218" s="419"/>
      <c r="B218" s="415" t="s">
        <v>1899</v>
      </c>
      <c r="C218" s="423" t="s">
        <v>48</v>
      </c>
      <c r="D218" s="427">
        <v>1</v>
      </c>
      <c r="E218" s="542"/>
      <c r="F218" s="547">
        <f t="shared" ref="F218" si="5">ROUND(D218*E218,2)</f>
        <v>0</v>
      </c>
    </row>
    <row r="219" spans="1:6" x14ac:dyDescent="0.2">
      <c r="A219" s="419"/>
      <c r="B219" s="250"/>
    </row>
    <row r="220" spans="1:6" ht="89.25" x14ac:dyDescent="0.2">
      <c r="A220" s="419" t="s">
        <v>363</v>
      </c>
      <c r="B220" s="195" t="s">
        <v>2000</v>
      </c>
    </row>
    <row r="221" spans="1:6" ht="25.5" x14ac:dyDescent="0.2">
      <c r="A221" s="419"/>
      <c r="B221" s="195" t="s">
        <v>1898</v>
      </c>
    </row>
    <row r="222" spans="1:6" x14ac:dyDescent="0.2">
      <c r="A222" s="419"/>
      <c r="B222" s="415" t="s">
        <v>1897</v>
      </c>
    </row>
    <row r="223" spans="1:6" ht="25.5" x14ac:dyDescent="0.2">
      <c r="A223" s="419"/>
      <c r="B223" s="428" t="s">
        <v>1890</v>
      </c>
    </row>
    <row r="224" spans="1:6" x14ac:dyDescent="0.2">
      <c r="A224" s="419"/>
      <c r="B224" s="428" t="s">
        <v>1889</v>
      </c>
    </row>
    <row r="225" spans="1:2" x14ac:dyDescent="0.2">
      <c r="A225" s="419"/>
      <c r="B225" s="428" t="s">
        <v>1896</v>
      </c>
    </row>
    <row r="226" spans="1:2" x14ac:dyDescent="0.2">
      <c r="A226" s="419"/>
      <c r="B226" s="428" t="s">
        <v>1887</v>
      </c>
    </row>
    <row r="227" spans="1:2" x14ac:dyDescent="0.2">
      <c r="A227" s="419"/>
      <c r="B227" s="428" t="s">
        <v>1895</v>
      </c>
    </row>
    <row r="228" spans="1:2" x14ac:dyDescent="0.2">
      <c r="A228" s="419"/>
      <c r="B228" s="428" t="s">
        <v>1894</v>
      </c>
    </row>
    <row r="229" spans="1:2" x14ac:dyDescent="0.2">
      <c r="A229" s="419"/>
      <c r="B229" s="428" t="s">
        <v>1893</v>
      </c>
    </row>
    <row r="230" spans="1:2" x14ac:dyDescent="0.2">
      <c r="A230" s="419"/>
      <c r="B230" s="428" t="s">
        <v>1892</v>
      </c>
    </row>
    <row r="231" spans="1:2" ht="38.25" x14ac:dyDescent="0.2">
      <c r="A231" s="419"/>
      <c r="B231" s="428" t="s">
        <v>1683</v>
      </c>
    </row>
    <row r="232" spans="1:2" x14ac:dyDescent="0.2">
      <c r="A232" s="419"/>
      <c r="B232" s="415" t="s">
        <v>1891</v>
      </c>
    </row>
    <row r="233" spans="1:2" ht="25.5" x14ac:dyDescent="0.2">
      <c r="A233" s="419"/>
      <c r="B233" s="428" t="s">
        <v>1890</v>
      </c>
    </row>
    <row r="234" spans="1:2" x14ac:dyDescent="0.2">
      <c r="A234" s="419"/>
      <c r="B234" s="428" t="s">
        <v>1889</v>
      </c>
    </row>
    <row r="235" spans="1:2" x14ac:dyDescent="0.2">
      <c r="A235" s="419"/>
      <c r="B235" s="428" t="s">
        <v>1888</v>
      </c>
    </row>
    <row r="236" spans="1:2" x14ac:dyDescent="0.2">
      <c r="A236" s="419"/>
      <c r="B236" s="428" t="s">
        <v>1887</v>
      </c>
    </row>
    <row r="237" spans="1:2" x14ac:dyDescent="0.2">
      <c r="A237" s="419"/>
      <c r="B237" s="428" t="s">
        <v>1886</v>
      </c>
    </row>
    <row r="238" spans="1:2" x14ac:dyDescent="0.2">
      <c r="A238" s="419"/>
      <c r="B238" s="428" t="s">
        <v>1885</v>
      </c>
    </row>
    <row r="239" spans="1:2" x14ac:dyDescent="0.2">
      <c r="A239" s="419"/>
      <c r="B239" s="428" t="s">
        <v>1884</v>
      </c>
    </row>
    <row r="240" spans="1:2" x14ac:dyDescent="0.2">
      <c r="A240" s="419"/>
      <c r="B240" s="428" t="s">
        <v>1883</v>
      </c>
    </row>
    <row r="241" spans="1:6" x14ac:dyDescent="0.2">
      <c r="A241" s="419"/>
      <c r="B241" s="428" t="s">
        <v>1882</v>
      </c>
    </row>
    <row r="242" spans="1:6" ht="25.5" x14ac:dyDescent="0.2">
      <c r="A242" s="419"/>
      <c r="B242" s="428" t="s">
        <v>1881</v>
      </c>
    </row>
    <row r="243" spans="1:6" x14ac:dyDescent="0.2">
      <c r="A243" s="419"/>
      <c r="B243" s="428" t="s">
        <v>1880</v>
      </c>
    </row>
    <row r="244" spans="1:6" x14ac:dyDescent="0.2">
      <c r="A244" s="419"/>
      <c r="B244" s="428" t="s">
        <v>1879</v>
      </c>
    </row>
    <row r="245" spans="1:6" ht="38.25" x14ac:dyDescent="0.2">
      <c r="A245" s="419"/>
      <c r="B245" s="428" t="s">
        <v>1683</v>
      </c>
    </row>
    <row r="246" spans="1:6" x14ac:dyDescent="0.2">
      <c r="A246" s="419"/>
      <c r="B246" s="415" t="s">
        <v>1878</v>
      </c>
      <c r="C246" s="423" t="s">
        <v>48</v>
      </c>
      <c r="D246" s="640">
        <v>1</v>
      </c>
      <c r="E246" s="542"/>
      <c r="F246" s="547">
        <f t="shared" ref="F246" si="6">ROUND(D246*E246,2)</f>
        <v>0</v>
      </c>
    </row>
    <row r="247" spans="1:6" x14ac:dyDescent="0.2">
      <c r="A247" s="419"/>
      <c r="B247" s="250"/>
    </row>
    <row r="248" spans="1:6" ht="38.25" x14ac:dyDescent="0.2">
      <c r="A248" s="463" t="s">
        <v>1134</v>
      </c>
      <c r="B248" s="195" t="s">
        <v>1877</v>
      </c>
      <c r="C248" s="462"/>
      <c r="D248" s="641"/>
    </row>
    <row r="249" spans="1:6" ht="38.25" x14ac:dyDescent="0.2">
      <c r="A249" s="463"/>
      <c r="B249" s="195" t="s">
        <v>1876</v>
      </c>
      <c r="C249" s="462"/>
      <c r="D249" s="641"/>
    </row>
    <row r="250" spans="1:6" x14ac:dyDescent="0.2">
      <c r="A250" s="463"/>
      <c r="B250" s="195" t="s">
        <v>1875</v>
      </c>
      <c r="C250" s="462"/>
      <c r="D250" s="641"/>
    </row>
    <row r="251" spans="1:6" x14ac:dyDescent="0.2">
      <c r="A251" s="463"/>
      <c r="B251" s="428" t="s">
        <v>1874</v>
      </c>
      <c r="C251" s="462"/>
      <c r="D251" s="641"/>
    </row>
    <row r="252" spans="1:6" ht="25.5" x14ac:dyDescent="0.2">
      <c r="A252" s="463"/>
      <c r="B252" s="428" t="s">
        <v>1873</v>
      </c>
      <c r="C252" s="462"/>
      <c r="D252" s="641"/>
    </row>
    <row r="253" spans="1:6" x14ac:dyDescent="0.2">
      <c r="A253" s="463"/>
      <c r="B253" s="428" t="s">
        <v>1872</v>
      </c>
      <c r="C253" s="462"/>
      <c r="D253" s="641"/>
    </row>
    <row r="254" spans="1:6" x14ac:dyDescent="0.2">
      <c r="A254" s="463"/>
      <c r="B254" s="428" t="s">
        <v>1871</v>
      </c>
      <c r="C254" s="462"/>
      <c r="D254" s="641"/>
    </row>
    <row r="255" spans="1:6" x14ac:dyDescent="0.2">
      <c r="A255" s="463"/>
      <c r="B255" s="428" t="s">
        <v>1870</v>
      </c>
      <c r="C255" s="462"/>
      <c r="D255" s="641"/>
    </row>
    <row r="256" spans="1:6" x14ac:dyDescent="0.2">
      <c r="A256" s="463"/>
      <c r="B256" s="415" t="s">
        <v>1658</v>
      </c>
      <c r="C256" s="423" t="s">
        <v>48</v>
      </c>
      <c r="D256" s="427">
        <v>1</v>
      </c>
      <c r="E256" s="542"/>
      <c r="F256" s="547">
        <f t="shared" ref="F256" si="7">ROUND(D256*E256,2)</f>
        <v>0</v>
      </c>
    </row>
    <row r="257" spans="1:6" ht="13.5" thickBot="1" x14ac:dyDescent="0.25">
      <c r="A257" s="419"/>
      <c r="B257" s="250"/>
    </row>
    <row r="258" spans="1:6" ht="13.5" thickBot="1" x14ac:dyDescent="0.25">
      <c r="A258" s="470">
        <f>A49</f>
        <v>1</v>
      </c>
      <c r="B258" s="484" t="str">
        <f>B49</f>
        <v>RAZDJELNICI</v>
      </c>
      <c r="C258" s="424"/>
      <c r="D258" s="632" t="s">
        <v>14</v>
      </c>
      <c r="E258" s="649"/>
      <c r="F258" s="812">
        <f>SUM(F52:F257)</f>
        <v>0</v>
      </c>
    </row>
    <row r="259" spans="1:6" x14ac:dyDescent="0.2">
      <c r="A259" s="418"/>
      <c r="B259" s="415"/>
    </row>
    <row r="260" spans="1:6" x14ac:dyDescent="0.2">
      <c r="A260" s="419"/>
    </row>
    <row r="261" spans="1:6" ht="13.5" thickBot="1" x14ac:dyDescent="0.25">
      <c r="A261" s="419"/>
    </row>
    <row r="262" spans="1:6" ht="13.5" thickBot="1" x14ac:dyDescent="0.25">
      <c r="A262" s="461" t="s">
        <v>353</v>
      </c>
      <c r="B262" s="460" t="s">
        <v>1869</v>
      </c>
      <c r="C262" s="488"/>
      <c r="D262" s="631"/>
      <c r="E262" s="648"/>
      <c r="F262" s="811"/>
    </row>
    <row r="263" spans="1:6" x14ac:dyDescent="0.2">
      <c r="A263" s="419"/>
      <c r="B263" s="195"/>
    </row>
    <row r="264" spans="1:6" x14ac:dyDescent="0.2">
      <c r="A264" s="419"/>
      <c r="B264" s="500" t="s">
        <v>1868</v>
      </c>
    </row>
    <row r="265" spans="1:6" ht="89.25" x14ac:dyDescent="0.2">
      <c r="A265" s="419"/>
      <c r="B265" s="415" t="s">
        <v>2062</v>
      </c>
    </row>
    <row r="266" spans="1:6" ht="38.25" x14ac:dyDescent="0.2">
      <c r="A266" s="419"/>
      <c r="B266" s="496" t="s">
        <v>1867</v>
      </c>
    </row>
    <row r="267" spans="1:6" ht="25.5" x14ac:dyDescent="0.2">
      <c r="A267" s="419"/>
      <c r="B267" s="496" t="s">
        <v>1866</v>
      </c>
    </row>
    <row r="268" spans="1:6" ht="76.5" x14ac:dyDescent="0.2">
      <c r="A268" s="419"/>
      <c r="B268" s="496" t="s">
        <v>1865</v>
      </c>
    </row>
    <row r="269" spans="1:6" ht="76.5" x14ac:dyDescent="0.2">
      <c r="A269" s="419"/>
      <c r="B269" s="496" t="s">
        <v>1864</v>
      </c>
    </row>
    <row r="270" spans="1:6" x14ac:dyDescent="0.2">
      <c r="A270" s="419"/>
      <c r="B270" s="496"/>
    </row>
    <row r="271" spans="1:6" ht="89.25" x14ac:dyDescent="0.2">
      <c r="A271" s="506" t="s">
        <v>351</v>
      </c>
      <c r="B271" s="499" t="s">
        <v>1863</v>
      </c>
      <c r="C271" s="493" t="s">
        <v>48</v>
      </c>
      <c r="D271" s="657">
        <v>13</v>
      </c>
      <c r="E271" s="542"/>
      <c r="F271" s="547">
        <f t="shared" ref="F271" si="8">ROUND(D271*E271,2)</f>
        <v>0</v>
      </c>
    </row>
    <row r="272" spans="1:6" x14ac:dyDescent="0.2">
      <c r="A272" s="506"/>
      <c r="B272" s="497"/>
      <c r="C272" s="493"/>
      <c r="D272" s="657"/>
      <c r="E272" s="657"/>
      <c r="F272" s="813"/>
    </row>
    <row r="273" spans="1:6" ht="89.25" x14ac:dyDescent="0.2">
      <c r="A273" s="506" t="s">
        <v>353</v>
      </c>
      <c r="B273" s="499" t="s">
        <v>1862</v>
      </c>
      <c r="C273" s="493" t="s">
        <v>48</v>
      </c>
      <c r="D273" s="657">
        <v>19</v>
      </c>
      <c r="E273" s="542"/>
      <c r="F273" s="547">
        <f t="shared" ref="F273" si="9">ROUND(D273*E273,2)</f>
        <v>0</v>
      </c>
    </row>
    <row r="274" spans="1:6" x14ac:dyDescent="0.2">
      <c r="A274" s="506"/>
      <c r="B274" s="497"/>
      <c r="C274" s="493"/>
      <c r="D274" s="658"/>
      <c r="E274" s="657"/>
      <c r="F274" s="813"/>
    </row>
    <row r="275" spans="1:6" ht="102" x14ac:dyDescent="0.2">
      <c r="A275" s="506" t="s">
        <v>355</v>
      </c>
      <c r="B275" s="471" t="s">
        <v>1861</v>
      </c>
      <c r="C275" s="493" t="s">
        <v>48</v>
      </c>
      <c r="D275" s="657">
        <v>32</v>
      </c>
      <c r="E275" s="542"/>
      <c r="F275" s="547">
        <f t="shared" ref="F275" si="10">ROUND(D275*E275,2)</f>
        <v>0</v>
      </c>
    </row>
    <row r="276" spans="1:6" x14ac:dyDescent="0.2">
      <c r="A276" s="506"/>
      <c r="B276" s="497"/>
      <c r="C276" s="493"/>
      <c r="D276" s="657"/>
      <c r="E276" s="657"/>
      <c r="F276" s="813"/>
    </row>
    <row r="277" spans="1:6" ht="89.25" x14ac:dyDescent="0.2">
      <c r="A277" s="506" t="s">
        <v>357</v>
      </c>
      <c r="B277" s="471" t="s">
        <v>1860</v>
      </c>
      <c r="C277" s="493" t="s">
        <v>48</v>
      </c>
      <c r="D277" s="657">
        <v>31</v>
      </c>
      <c r="E277" s="542"/>
      <c r="F277" s="547">
        <f t="shared" ref="F277" si="11">ROUND(D277*E277,2)</f>
        <v>0</v>
      </c>
    </row>
    <row r="278" spans="1:6" x14ac:dyDescent="0.2">
      <c r="A278" s="506"/>
      <c r="B278" s="497"/>
      <c r="C278" s="493"/>
      <c r="D278" s="657"/>
      <c r="E278" s="657"/>
      <c r="F278" s="813"/>
    </row>
    <row r="279" spans="1:6" ht="114.75" x14ac:dyDescent="0.2">
      <c r="A279" s="506" t="s">
        <v>359</v>
      </c>
      <c r="B279" s="471" t="s">
        <v>1859</v>
      </c>
      <c r="C279" s="493" t="s">
        <v>48</v>
      </c>
      <c r="D279" s="657">
        <v>49</v>
      </c>
      <c r="E279" s="542"/>
      <c r="F279" s="547">
        <f t="shared" ref="F279" si="12">ROUND(D279*E279,2)</f>
        <v>0</v>
      </c>
    </row>
    <row r="280" spans="1:6" x14ac:dyDescent="0.2">
      <c r="A280" s="506"/>
      <c r="B280" s="497"/>
      <c r="C280" s="493"/>
      <c r="D280" s="658"/>
      <c r="E280" s="657"/>
      <c r="F280" s="813"/>
    </row>
    <row r="281" spans="1:6" ht="114.75" x14ac:dyDescent="0.2">
      <c r="A281" s="506" t="s">
        <v>361</v>
      </c>
      <c r="B281" s="471" t="s">
        <v>1858</v>
      </c>
      <c r="C281" s="493" t="s">
        <v>48</v>
      </c>
      <c r="D281" s="657">
        <v>20</v>
      </c>
      <c r="E281" s="542"/>
      <c r="F281" s="547">
        <f t="shared" ref="F281" si="13">ROUND(D281*E281,2)</f>
        <v>0</v>
      </c>
    </row>
    <row r="282" spans="1:6" x14ac:dyDescent="0.2">
      <c r="A282" s="506"/>
      <c r="B282" s="497"/>
      <c r="C282" s="493"/>
      <c r="D282" s="657"/>
      <c r="E282" s="657"/>
      <c r="F282" s="813"/>
    </row>
    <row r="283" spans="1:6" ht="102" x14ac:dyDescent="0.2">
      <c r="A283" s="506" t="s">
        <v>363</v>
      </c>
      <c r="B283" s="471" t="s">
        <v>1857</v>
      </c>
      <c r="C283" s="493" t="s">
        <v>48</v>
      </c>
      <c r="D283" s="657">
        <v>10</v>
      </c>
      <c r="E283" s="542"/>
      <c r="F283" s="547">
        <f t="shared" ref="F283" si="14">ROUND(D283*E283,2)</f>
        <v>0</v>
      </c>
    </row>
    <row r="284" spans="1:6" x14ac:dyDescent="0.2">
      <c r="A284" s="506"/>
      <c r="B284" s="497"/>
      <c r="C284" s="493"/>
      <c r="D284" s="657"/>
      <c r="E284" s="507"/>
      <c r="F284" s="813"/>
    </row>
    <row r="285" spans="1:6" ht="102" x14ac:dyDescent="0.2">
      <c r="A285" s="506" t="s">
        <v>1134</v>
      </c>
      <c r="B285" s="471" t="s">
        <v>1856</v>
      </c>
      <c r="C285" s="493" t="s">
        <v>48</v>
      </c>
      <c r="D285" s="657">
        <v>13</v>
      </c>
      <c r="E285" s="542"/>
      <c r="F285" s="547">
        <f t="shared" ref="F285" si="15">ROUND(D285*E285,2)</f>
        <v>0</v>
      </c>
    </row>
    <row r="286" spans="1:6" x14ac:dyDescent="0.2">
      <c r="A286" s="506"/>
      <c r="B286" s="497"/>
      <c r="C286" s="493"/>
      <c r="D286" s="658"/>
      <c r="E286" s="507"/>
      <c r="F286" s="813"/>
    </row>
    <row r="287" spans="1:6" ht="102" x14ac:dyDescent="0.2">
      <c r="A287" s="506" t="s">
        <v>1139</v>
      </c>
      <c r="B287" s="471" t="s">
        <v>1855</v>
      </c>
      <c r="C287" s="493" t="s">
        <v>48</v>
      </c>
      <c r="D287" s="657">
        <v>5</v>
      </c>
      <c r="E287" s="542"/>
      <c r="F287" s="547">
        <f t="shared" ref="F287" si="16">ROUND(D287*E287,2)</f>
        <v>0</v>
      </c>
    </row>
    <row r="288" spans="1:6" x14ac:dyDescent="0.2">
      <c r="A288" s="506"/>
      <c r="B288" s="497"/>
      <c r="C288" s="493"/>
      <c r="D288" s="657"/>
      <c r="E288" s="657"/>
      <c r="F288" s="813"/>
    </row>
    <row r="289" spans="1:6" ht="102" x14ac:dyDescent="0.2">
      <c r="A289" s="506" t="s">
        <v>1146</v>
      </c>
      <c r="B289" s="471" t="s">
        <v>1854</v>
      </c>
      <c r="C289" s="493" t="s">
        <v>48</v>
      </c>
      <c r="D289" s="657">
        <v>9</v>
      </c>
      <c r="E289" s="542"/>
      <c r="F289" s="547">
        <f t="shared" ref="F289" si="17">ROUND(D289*E289,2)</f>
        <v>0</v>
      </c>
    </row>
    <row r="290" spans="1:6" x14ac:dyDescent="0.2">
      <c r="A290" s="506"/>
      <c r="B290" s="498"/>
      <c r="C290" s="493"/>
      <c r="D290" s="657"/>
      <c r="E290" s="657"/>
      <c r="F290" s="813"/>
    </row>
    <row r="291" spans="1:6" ht="102" x14ac:dyDescent="0.2">
      <c r="A291" s="506" t="s">
        <v>1153</v>
      </c>
      <c r="B291" s="471" t="s">
        <v>1853</v>
      </c>
      <c r="C291" s="493" t="s">
        <v>48</v>
      </c>
      <c r="D291" s="657">
        <v>3</v>
      </c>
      <c r="E291" s="542"/>
      <c r="F291" s="547">
        <f t="shared" ref="F291" si="18">ROUND(D291*E291,2)</f>
        <v>0</v>
      </c>
    </row>
    <row r="292" spans="1:6" x14ac:dyDescent="0.2">
      <c r="A292" s="506"/>
      <c r="B292" s="498"/>
      <c r="C292" s="493"/>
      <c r="D292" s="658"/>
      <c r="E292" s="657"/>
      <c r="F292" s="813"/>
    </row>
    <row r="293" spans="1:6" ht="102" x14ac:dyDescent="0.2">
      <c r="A293" s="506" t="s">
        <v>1156</v>
      </c>
      <c r="B293" s="471" t="s">
        <v>1852</v>
      </c>
      <c r="C293" s="493" t="s">
        <v>48</v>
      </c>
      <c r="D293" s="657">
        <v>18</v>
      </c>
      <c r="E293" s="542"/>
      <c r="F293" s="547">
        <f t="shared" ref="F293" si="19">ROUND(D293*E293,2)</f>
        <v>0</v>
      </c>
    </row>
    <row r="294" spans="1:6" x14ac:dyDescent="0.2">
      <c r="A294" s="506"/>
      <c r="B294" s="498"/>
      <c r="C294" s="493"/>
      <c r="D294" s="657"/>
      <c r="E294" s="657"/>
      <c r="F294" s="813"/>
    </row>
    <row r="295" spans="1:6" ht="89.25" x14ac:dyDescent="0.2">
      <c r="A295" s="506" t="s">
        <v>1160</v>
      </c>
      <c r="B295" s="471" t="s">
        <v>1851</v>
      </c>
      <c r="C295" s="493" t="s">
        <v>48</v>
      </c>
      <c r="D295" s="657">
        <v>5</v>
      </c>
      <c r="E295" s="542"/>
      <c r="F295" s="547">
        <f t="shared" ref="F295" si="20">ROUND(D295*E295,2)</f>
        <v>0</v>
      </c>
    </row>
    <row r="296" spans="1:6" x14ac:dyDescent="0.2">
      <c r="A296" s="506"/>
      <c r="B296" s="498"/>
      <c r="C296" s="493"/>
      <c r="D296" s="657"/>
    </row>
    <row r="297" spans="1:6" ht="102" x14ac:dyDescent="0.2">
      <c r="A297" s="506" t="s">
        <v>1163</v>
      </c>
      <c r="B297" s="471" t="s">
        <v>1850</v>
      </c>
      <c r="C297" s="493" t="s">
        <v>48</v>
      </c>
      <c r="D297" s="507">
        <v>6</v>
      </c>
      <c r="E297" s="542"/>
      <c r="F297" s="547">
        <f t="shared" ref="F297" si="21">ROUND(D297*E297,2)</f>
        <v>0</v>
      </c>
    </row>
    <row r="298" spans="1:6" x14ac:dyDescent="0.2">
      <c r="A298" s="506"/>
      <c r="B298" s="497"/>
      <c r="C298" s="493"/>
      <c r="D298" s="633"/>
    </row>
    <row r="299" spans="1:6" ht="114.75" x14ac:dyDescent="0.2">
      <c r="A299" s="506" t="s">
        <v>1169</v>
      </c>
      <c r="B299" s="471" t="s">
        <v>1849</v>
      </c>
      <c r="C299" s="493" t="s">
        <v>48</v>
      </c>
      <c r="D299" s="507">
        <v>32</v>
      </c>
      <c r="E299" s="542"/>
      <c r="F299" s="547">
        <f t="shared" ref="F299" si="22">ROUND(D299*E299,2)</f>
        <v>0</v>
      </c>
    </row>
    <row r="300" spans="1:6" x14ac:dyDescent="0.2">
      <c r="A300" s="506"/>
      <c r="B300" s="497"/>
      <c r="C300" s="493"/>
      <c r="D300" s="507"/>
    </row>
    <row r="301" spans="1:6" ht="89.25" x14ac:dyDescent="0.2">
      <c r="A301" s="506" t="s">
        <v>1173</v>
      </c>
      <c r="B301" s="471" t="s">
        <v>1848</v>
      </c>
      <c r="C301" s="493" t="s">
        <v>48</v>
      </c>
      <c r="D301" s="507">
        <v>8</v>
      </c>
      <c r="E301" s="542"/>
      <c r="F301" s="547">
        <f t="shared" ref="F301" si="23">ROUND(D301*E301,2)</f>
        <v>0</v>
      </c>
    </row>
    <row r="302" spans="1:6" x14ac:dyDescent="0.2">
      <c r="A302" s="506"/>
      <c r="B302" s="497"/>
      <c r="C302" s="493"/>
      <c r="D302" s="633"/>
    </row>
    <row r="303" spans="1:6" ht="38.25" x14ac:dyDescent="0.2">
      <c r="A303" s="506" t="s">
        <v>1182</v>
      </c>
      <c r="B303" s="471" t="s">
        <v>1847</v>
      </c>
      <c r="C303" s="493" t="s">
        <v>49</v>
      </c>
      <c r="D303" s="507">
        <v>16</v>
      </c>
      <c r="E303" s="542"/>
      <c r="F303" s="547">
        <f t="shared" ref="F303" si="24">ROUND(D303*E303,2)</f>
        <v>0</v>
      </c>
    </row>
    <row r="304" spans="1:6" x14ac:dyDescent="0.2">
      <c r="A304" s="506"/>
      <c r="B304" s="498"/>
      <c r="C304" s="493"/>
      <c r="D304" s="507"/>
    </row>
    <row r="305" spans="1:6" ht="63.75" x14ac:dyDescent="0.2">
      <c r="A305" s="506" t="s">
        <v>1184</v>
      </c>
      <c r="B305" s="471" t="s">
        <v>1846</v>
      </c>
      <c r="C305" s="493" t="s">
        <v>48</v>
      </c>
      <c r="D305" s="657">
        <v>1</v>
      </c>
      <c r="E305" s="542"/>
      <c r="F305" s="547">
        <f t="shared" ref="F305" si="25">ROUND(D305*E305,2)</f>
        <v>0</v>
      </c>
    </row>
    <row r="306" spans="1:6" x14ac:dyDescent="0.2">
      <c r="A306" s="506"/>
      <c r="B306" s="494"/>
      <c r="C306" s="493"/>
      <c r="D306" s="657"/>
    </row>
    <row r="307" spans="1:6" ht="63.75" x14ac:dyDescent="0.2">
      <c r="A307" s="506" t="s">
        <v>1186</v>
      </c>
      <c r="B307" s="471" t="s">
        <v>1845</v>
      </c>
      <c r="C307" s="493" t="s">
        <v>48</v>
      </c>
      <c r="D307" s="657">
        <v>3</v>
      </c>
      <c r="E307" s="542"/>
      <c r="F307" s="547">
        <f t="shared" ref="F307" si="26">ROUND(D307*E307,2)</f>
        <v>0</v>
      </c>
    </row>
    <row r="308" spans="1:6" x14ac:dyDescent="0.2">
      <c r="A308" s="506"/>
      <c r="B308" s="494"/>
      <c r="C308" s="493"/>
      <c r="D308" s="657"/>
    </row>
    <row r="309" spans="1:6" ht="25.5" x14ac:dyDescent="0.2">
      <c r="A309" s="506" t="s">
        <v>1188</v>
      </c>
      <c r="B309" s="471" t="s">
        <v>1844</v>
      </c>
      <c r="C309" s="493" t="s">
        <v>48</v>
      </c>
      <c r="D309" s="657">
        <v>3</v>
      </c>
      <c r="E309" s="542"/>
      <c r="F309" s="547">
        <f t="shared" ref="F309" si="27">ROUND(D309*E309,2)</f>
        <v>0</v>
      </c>
    </row>
    <row r="310" spans="1:6" x14ac:dyDescent="0.2">
      <c r="A310" s="506"/>
      <c r="B310" s="494"/>
      <c r="C310" s="493"/>
      <c r="D310" s="657"/>
    </row>
    <row r="311" spans="1:6" ht="38.25" x14ac:dyDescent="0.2">
      <c r="A311" s="506" t="s">
        <v>1192</v>
      </c>
      <c r="B311" s="471" t="s">
        <v>1843</v>
      </c>
      <c r="C311" s="493" t="s">
        <v>48</v>
      </c>
      <c r="D311" s="657">
        <v>1</v>
      </c>
      <c r="E311" s="542"/>
      <c r="F311" s="547">
        <f t="shared" ref="F311" si="28">ROUND(D311*E311,2)</f>
        <v>0</v>
      </c>
    </row>
    <row r="312" spans="1:6" x14ac:dyDescent="0.2">
      <c r="A312" s="506"/>
      <c r="B312" s="498"/>
      <c r="C312" s="493"/>
      <c r="D312" s="658"/>
    </row>
    <row r="313" spans="1:6" ht="51" x14ac:dyDescent="0.2">
      <c r="A313" s="506" t="s">
        <v>1194</v>
      </c>
      <c r="B313" s="471" t="s">
        <v>1842</v>
      </c>
      <c r="C313" s="493" t="s">
        <v>48</v>
      </c>
      <c r="D313" s="657">
        <v>1</v>
      </c>
      <c r="E313" s="542"/>
      <c r="F313" s="547">
        <f t="shared" ref="F313" si="29">ROUND(D313*E313,2)</f>
        <v>0</v>
      </c>
    </row>
    <row r="314" spans="1:6" x14ac:dyDescent="0.2">
      <c r="A314" s="506"/>
      <c r="B314" s="506"/>
      <c r="C314" s="493"/>
      <c r="D314" s="657"/>
    </row>
    <row r="315" spans="1:6" ht="51" x14ac:dyDescent="0.2">
      <c r="A315" s="506" t="s">
        <v>1196</v>
      </c>
      <c r="B315" s="471" t="s">
        <v>1841</v>
      </c>
      <c r="C315" s="493" t="s">
        <v>48</v>
      </c>
      <c r="D315" s="507">
        <v>1</v>
      </c>
      <c r="E315" s="542"/>
      <c r="F315" s="547">
        <f t="shared" ref="F315" si="30">ROUND(D315*E315,2)</f>
        <v>0</v>
      </c>
    </row>
    <row r="316" spans="1:6" x14ac:dyDescent="0.2">
      <c r="A316" s="506"/>
      <c r="B316" s="494"/>
      <c r="C316" s="493"/>
      <c r="D316" s="507"/>
    </row>
    <row r="317" spans="1:6" ht="76.5" x14ac:dyDescent="0.2">
      <c r="A317" s="506" t="s">
        <v>1198</v>
      </c>
      <c r="B317" s="494" t="s">
        <v>1840</v>
      </c>
      <c r="C317" s="493" t="s">
        <v>49</v>
      </c>
      <c r="D317" s="507">
        <v>80</v>
      </c>
      <c r="E317" s="542"/>
      <c r="F317" s="547">
        <f t="shared" ref="F317" si="31">ROUND(D317*E317,2)</f>
        <v>0</v>
      </c>
    </row>
    <row r="318" spans="1:6" x14ac:dyDescent="0.2">
      <c r="A318" s="506"/>
      <c r="B318" s="494"/>
      <c r="C318" s="493"/>
      <c r="D318" s="507"/>
    </row>
    <row r="319" spans="1:6" ht="25.5" x14ac:dyDescent="0.2">
      <c r="A319" s="506" t="s">
        <v>1200</v>
      </c>
      <c r="B319" s="498" t="s">
        <v>1839</v>
      </c>
      <c r="C319" s="493" t="s">
        <v>943</v>
      </c>
      <c r="D319" s="507">
        <v>1</v>
      </c>
      <c r="E319" s="542"/>
      <c r="F319" s="547">
        <f t="shared" ref="F319" si="32">ROUND(D319*E319,2)</f>
        <v>0</v>
      </c>
    </row>
    <row r="320" spans="1:6" x14ac:dyDescent="0.2">
      <c r="A320" s="506"/>
      <c r="B320" s="498"/>
      <c r="C320" s="493"/>
      <c r="D320" s="507"/>
    </row>
    <row r="321" spans="1:6" x14ac:dyDescent="0.2">
      <c r="A321" s="506" t="s">
        <v>1202</v>
      </c>
      <c r="B321" s="494" t="s">
        <v>1838</v>
      </c>
      <c r="C321" s="493" t="s">
        <v>943</v>
      </c>
      <c r="D321" s="507">
        <v>1</v>
      </c>
      <c r="E321" s="542"/>
      <c r="F321" s="547">
        <f t="shared" ref="F321" si="33">ROUND(D321*E321,2)</f>
        <v>0</v>
      </c>
    </row>
    <row r="322" spans="1:6" ht="13.5" thickBot="1" x14ac:dyDescent="0.25">
      <c r="A322" s="419"/>
      <c r="B322" s="496"/>
      <c r="D322" s="427"/>
    </row>
    <row r="323" spans="1:6" ht="13.5" thickBot="1" x14ac:dyDescent="0.25">
      <c r="A323" s="470" t="str">
        <f>A262</f>
        <v>2.</v>
      </c>
      <c r="B323" s="469" t="str">
        <f>B262</f>
        <v>RASVJETA</v>
      </c>
      <c r="C323" s="424"/>
      <c r="D323" s="632" t="s">
        <v>14</v>
      </c>
      <c r="E323" s="649"/>
      <c r="F323" s="812">
        <f>SUM(F270:F322)</f>
        <v>0</v>
      </c>
    </row>
    <row r="324" spans="1:6" x14ac:dyDescent="0.2">
      <c r="A324" s="419"/>
      <c r="B324" s="195"/>
    </row>
    <row r="325" spans="1:6" x14ac:dyDescent="0.2">
      <c r="A325" s="419"/>
      <c r="B325" s="195"/>
    </row>
    <row r="326" spans="1:6" x14ac:dyDescent="0.2">
      <c r="A326" s="419"/>
      <c r="B326" s="195"/>
    </row>
    <row r="327" spans="1:6" ht="13.5" thickBot="1" x14ac:dyDescent="0.25">
      <c r="A327" s="419"/>
      <c r="B327" s="195"/>
    </row>
    <row r="328" spans="1:6" ht="13.5" thickBot="1" x14ac:dyDescent="0.25">
      <c r="A328" s="461">
        <v>3</v>
      </c>
      <c r="B328" s="460" t="s">
        <v>1837</v>
      </c>
      <c r="C328" s="459"/>
      <c r="D328" s="631"/>
      <c r="E328" s="648"/>
      <c r="F328" s="811"/>
    </row>
    <row r="329" spans="1:6" x14ac:dyDescent="0.2">
      <c r="A329" s="418"/>
      <c r="B329" s="415"/>
    </row>
    <row r="330" spans="1:6" ht="102" x14ac:dyDescent="0.2">
      <c r="A330" s="418"/>
      <c r="B330" s="430" t="s">
        <v>2063</v>
      </c>
    </row>
    <row r="331" spans="1:6" x14ac:dyDescent="0.2">
      <c r="A331" s="418"/>
      <c r="B331" s="415"/>
    </row>
    <row r="332" spans="1:6" ht="51" x14ac:dyDescent="0.2">
      <c r="A332" s="506" t="s">
        <v>351</v>
      </c>
      <c r="B332" s="397" t="s">
        <v>1836</v>
      </c>
      <c r="C332" s="493" t="s">
        <v>48</v>
      </c>
      <c r="D332" s="507">
        <v>16</v>
      </c>
      <c r="E332" s="542"/>
      <c r="F332" s="547">
        <f t="shared" ref="F332" si="34">ROUND(D332*E332,2)</f>
        <v>0</v>
      </c>
    </row>
    <row r="333" spans="1:6" x14ac:dyDescent="0.2">
      <c r="A333" s="506"/>
      <c r="B333" s="494"/>
      <c r="C333" s="493"/>
      <c r="D333" s="507"/>
      <c r="E333" s="507"/>
      <c r="F333" s="813"/>
    </row>
    <row r="334" spans="1:6" ht="51" x14ac:dyDescent="0.2">
      <c r="A334" s="506" t="s">
        <v>353</v>
      </c>
      <c r="B334" s="397" t="s">
        <v>1835</v>
      </c>
      <c r="C334" s="493" t="s">
        <v>48</v>
      </c>
      <c r="D334" s="507">
        <v>9</v>
      </c>
      <c r="E334" s="542"/>
      <c r="F334" s="547">
        <f t="shared" ref="F334" si="35">ROUND(D334*E334,2)</f>
        <v>0</v>
      </c>
    </row>
    <row r="335" spans="1:6" x14ac:dyDescent="0.2">
      <c r="A335" s="506"/>
      <c r="B335" s="494"/>
      <c r="C335" s="493"/>
      <c r="D335" s="507"/>
      <c r="E335" s="507"/>
      <c r="F335" s="813"/>
    </row>
    <row r="336" spans="1:6" ht="51" x14ac:dyDescent="0.2">
      <c r="A336" s="506" t="s">
        <v>355</v>
      </c>
      <c r="B336" s="397" t="s">
        <v>1834</v>
      </c>
      <c r="C336" s="493" t="s">
        <v>48</v>
      </c>
      <c r="D336" s="507">
        <v>16</v>
      </c>
      <c r="E336" s="542"/>
      <c r="F336" s="547">
        <f t="shared" ref="F336" si="36">ROUND(D336*E336,2)</f>
        <v>0</v>
      </c>
    </row>
    <row r="337" spans="1:6" x14ac:dyDescent="0.2">
      <c r="A337" s="506"/>
      <c r="B337" s="494"/>
      <c r="C337" s="493"/>
      <c r="D337" s="507"/>
      <c r="E337" s="507"/>
      <c r="F337" s="813"/>
    </row>
    <row r="338" spans="1:6" ht="51" x14ac:dyDescent="0.2">
      <c r="A338" s="506" t="s">
        <v>357</v>
      </c>
      <c r="B338" s="397" t="s">
        <v>1833</v>
      </c>
      <c r="C338" s="493" t="s">
        <v>48</v>
      </c>
      <c r="D338" s="507">
        <v>10</v>
      </c>
      <c r="E338" s="542"/>
      <c r="F338" s="547">
        <f t="shared" ref="F338" si="37">ROUND(D338*E338,2)</f>
        <v>0</v>
      </c>
    </row>
    <row r="339" spans="1:6" x14ac:dyDescent="0.2">
      <c r="A339" s="506"/>
      <c r="B339" s="494"/>
      <c r="C339" s="493"/>
      <c r="D339" s="507"/>
      <c r="E339" s="507"/>
      <c r="F339" s="813"/>
    </row>
    <row r="340" spans="1:6" ht="51" x14ac:dyDescent="0.2">
      <c r="A340" s="506" t="s">
        <v>359</v>
      </c>
      <c r="B340" s="397" t="s">
        <v>1832</v>
      </c>
      <c r="C340" s="493" t="s">
        <v>48</v>
      </c>
      <c r="D340" s="507">
        <v>3</v>
      </c>
      <c r="E340" s="542"/>
      <c r="F340" s="547">
        <f t="shared" ref="F340" si="38">ROUND(D340*E340,2)</f>
        <v>0</v>
      </c>
    </row>
    <row r="341" spans="1:6" x14ac:dyDescent="0.2">
      <c r="A341" s="506"/>
      <c r="B341" s="494"/>
      <c r="C341" s="493"/>
      <c r="D341" s="633"/>
      <c r="E341" s="507"/>
      <c r="F341" s="813"/>
    </row>
    <row r="342" spans="1:6" ht="51" x14ac:dyDescent="0.2">
      <c r="A342" s="506" t="s">
        <v>361</v>
      </c>
      <c r="B342" s="397" t="s">
        <v>1831</v>
      </c>
      <c r="C342" s="493" t="s">
        <v>48</v>
      </c>
      <c r="D342" s="507">
        <v>15</v>
      </c>
      <c r="E342" s="542"/>
      <c r="F342" s="547">
        <f t="shared" ref="F342" si="39">ROUND(D342*E342,2)</f>
        <v>0</v>
      </c>
    </row>
    <row r="343" spans="1:6" x14ac:dyDescent="0.2">
      <c r="A343" s="506"/>
      <c r="B343" s="494"/>
      <c r="C343" s="493"/>
      <c r="D343" s="507"/>
      <c r="E343" s="507"/>
      <c r="F343" s="813"/>
    </row>
    <row r="344" spans="1:6" ht="51" x14ac:dyDescent="0.2">
      <c r="A344" s="506" t="s">
        <v>363</v>
      </c>
      <c r="B344" s="397" t="s">
        <v>1830</v>
      </c>
      <c r="C344" s="493" t="s">
        <v>48</v>
      </c>
      <c r="D344" s="507">
        <v>6</v>
      </c>
      <c r="E344" s="542"/>
      <c r="F344" s="547">
        <f t="shared" ref="F344" si="40">ROUND(D344*E344,2)</f>
        <v>0</v>
      </c>
    </row>
    <row r="345" spans="1:6" x14ac:dyDescent="0.2">
      <c r="A345" s="506"/>
      <c r="B345" s="494"/>
      <c r="C345" s="493"/>
      <c r="D345" s="507"/>
      <c r="E345" s="507"/>
      <c r="F345" s="813"/>
    </row>
    <row r="346" spans="1:6" ht="51" x14ac:dyDescent="0.2">
      <c r="A346" s="506" t="s">
        <v>1134</v>
      </c>
      <c r="B346" s="397" t="s">
        <v>1829</v>
      </c>
      <c r="C346" s="493" t="s">
        <v>48</v>
      </c>
      <c r="D346" s="507">
        <v>10</v>
      </c>
      <c r="E346" s="542"/>
      <c r="F346" s="547">
        <f t="shared" ref="F346" si="41">ROUND(D346*E346,2)</f>
        <v>0</v>
      </c>
    </row>
    <row r="347" spans="1:6" x14ac:dyDescent="0.2">
      <c r="A347" s="506"/>
      <c r="B347" s="494"/>
      <c r="C347" s="493"/>
      <c r="D347" s="633"/>
      <c r="E347" s="489"/>
    </row>
    <row r="348" spans="1:6" ht="51" x14ac:dyDescent="0.2">
      <c r="A348" s="506" t="s">
        <v>1139</v>
      </c>
      <c r="B348" s="397" t="s">
        <v>1828</v>
      </c>
      <c r="C348" s="493" t="s">
        <v>48</v>
      </c>
      <c r="D348" s="507">
        <v>3</v>
      </c>
      <c r="E348" s="542"/>
      <c r="F348" s="547">
        <f t="shared" ref="F348" si="42">ROUND(D348*E348,2)</f>
        <v>0</v>
      </c>
    </row>
    <row r="349" spans="1:6" x14ac:dyDescent="0.2">
      <c r="A349" s="506"/>
      <c r="B349" s="494"/>
      <c r="C349" s="493"/>
      <c r="D349" s="507"/>
      <c r="E349" s="489"/>
    </row>
    <row r="350" spans="1:6" ht="51" x14ac:dyDescent="0.2">
      <c r="A350" s="506" t="s">
        <v>1146</v>
      </c>
      <c r="B350" s="397" t="s">
        <v>1827</v>
      </c>
      <c r="C350" s="493" t="s">
        <v>48</v>
      </c>
      <c r="D350" s="507">
        <v>5</v>
      </c>
      <c r="E350" s="542"/>
      <c r="F350" s="547">
        <f t="shared" ref="F350" si="43">ROUND(D350*E350,2)</f>
        <v>0</v>
      </c>
    </row>
    <row r="351" spans="1:6" x14ac:dyDescent="0.2">
      <c r="A351" s="506"/>
      <c r="B351" s="494"/>
      <c r="C351" s="493"/>
      <c r="D351" s="507"/>
      <c r="E351" s="489"/>
    </row>
    <row r="352" spans="1:6" ht="51" x14ac:dyDescent="0.2">
      <c r="A352" s="506" t="s">
        <v>1153</v>
      </c>
      <c r="B352" s="397" t="s">
        <v>1826</v>
      </c>
      <c r="C352" s="493" t="s">
        <v>48</v>
      </c>
      <c r="D352" s="507">
        <v>5</v>
      </c>
      <c r="E352" s="542"/>
      <c r="F352" s="547">
        <f t="shared" ref="F352" si="44">ROUND(D352*E352,2)</f>
        <v>0</v>
      </c>
    </row>
    <row r="353" spans="1:6" x14ac:dyDescent="0.2">
      <c r="A353" s="506"/>
      <c r="B353" s="495"/>
      <c r="C353" s="493"/>
      <c r="D353" s="633"/>
      <c r="E353" s="489"/>
    </row>
    <row r="354" spans="1:6" ht="51" x14ac:dyDescent="0.2">
      <c r="A354" s="506" t="s">
        <v>1156</v>
      </c>
      <c r="B354" s="397" t="s">
        <v>1825</v>
      </c>
      <c r="C354" s="493" t="s">
        <v>48</v>
      </c>
      <c r="D354" s="507">
        <v>1</v>
      </c>
      <c r="E354" s="542"/>
      <c r="F354" s="547">
        <f t="shared" ref="F354" si="45">ROUND(D354*E354,2)</f>
        <v>0</v>
      </c>
    </row>
    <row r="355" spans="1:6" x14ac:dyDescent="0.2">
      <c r="A355" s="506"/>
      <c r="B355" s="494"/>
      <c r="C355" s="493"/>
      <c r="D355" s="507"/>
      <c r="E355" s="489"/>
    </row>
    <row r="356" spans="1:6" ht="51" x14ac:dyDescent="0.2">
      <c r="A356" s="506" t="s">
        <v>1156</v>
      </c>
      <c r="B356" s="397" t="s">
        <v>1824</v>
      </c>
      <c r="C356" s="493" t="s">
        <v>48</v>
      </c>
      <c r="D356" s="507">
        <v>1</v>
      </c>
      <c r="E356" s="542"/>
      <c r="F356" s="547">
        <f t="shared" ref="F356" si="46">ROUND(D356*E356,2)</f>
        <v>0</v>
      </c>
    </row>
    <row r="357" spans="1:6" x14ac:dyDescent="0.2">
      <c r="A357" s="506"/>
      <c r="B357" s="494"/>
      <c r="C357" s="493"/>
      <c r="D357" s="507"/>
      <c r="E357" s="489"/>
    </row>
    <row r="358" spans="1:6" ht="51" x14ac:dyDescent="0.2">
      <c r="A358" s="506" t="s">
        <v>1160</v>
      </c>
      <c r="B358" s="397" t="s">
        <v>1823</v>
      </c>
      <c r="C358" s="493" t="s">
        <v>48</v>
      </c>
      <c r="D358" s="507">
        <v>6</v>
      </c>
      <c r="E358" s="542"/>
      <c r="F358" s="547">
        <f t="shared" ref="F358" si="47">ROUND(D358*E358,2)</f>
        <v>0</v>
      </c>
    </row>
    <row r="359" spans="1:6" x14ac:dyDescent="0.2">
      <c r="A359" s="506"/>
      <c r="B359" s="494"/>
      <c r="C359" s="493"/>
      <c r="D359" s="507"/>
      <c r="E359" s="489"/>
    </row>
    <row r="360" spans="1:6" ht="38.25" x14ac:dyDescent="0.2">
      <c r="A360" s="506" t="s">
        <v>1163</v>
      </c>
      <c r="B360" s="397" t="s">
        <v>1822</v>
      </c>
      <c r="C360" s="493" t="s">
        <v>48</v>
      </c>
      <c r="D360" s="507">
        <v>7</v>
      </c>
      <c r="E360" s="542"/>
      <c r="F360" s="547">
        <f t="shared" ref="F360" si="48">ROUND(D360*E360,2)</f>
        <v>0</v>
      </c>
    </row>
    <row r="361" spans="1:6" x14ac:dyDescent="0.2">
      <c r="A361" s="419"/>
      <c r="B361" s="491"/>
      <c r="C361" s="490"/>
      <c r="D361" s="492"/>
      <c r="E361" s="489"/>
    </row>
    <row r="362" spans="1:6" ht="13.5" thickBot="1" x14ac:dyDescent="0.25">
      <c r="A362" s="419"/>
      <c r="B362" s="491"/>
      <c r="C362" s="490"/>
      <c r="D362" s="492"/>
      <c r="E362" s="489"/>
    </row>
    <row r="363" spans="1:6" ht="13.5" thickBot="1" x14ac:dyDescent="0.25">
      <c r="A363" s="470">
        <f>A328</f>
        <v>3</v>
      </c>
      <c r="B363" s="484" t="str">
        <f>B328</f>
        <v>SIGURNOSNA RASVJETA</v>
      </c>
      <c r="C363" s="446"/>
      <c r="D363" s="634" t="s">
        <v>14</v>
      </c>
      <c r="E363" s="650"/>
      <c r="F363" s="812">
        <f>SUM(F332:F362)</f>
        <v>0</v>
      </c>
    </row>
    <row r="364" spans="1:6" x14ac:dyDescent="0.2">
      <c r="A364" s="419"/>
    </row>
    <row r="365" spans="1:6" x14ac:dyDescent="0.2">
      <c r="A365" s="419"/>
    </row>
    <row r="366" spans="1:6" x14ac:dyDescent="0.2">
      <c r="A366" s="419"/>
    </row>
    <row r="367" spans="1:6" ht="13.5" thickBot="1" x14ac:dyDescent="0.25">
      <c r="A367" s="419"/>
    </row>
    <row r="368" spans="1:6" ht="13.5" thickBot="1" x14ac:dyDescent="0.25">
      <c r="A368" s="461" t="s">
        <v>357</v>
      </c>
      <c r="B368" s="460" t="s">
        <v>1821</v>
      </c>
      <c r="C368" s="459"/>
      <c r="D368" s="631"/>
      <c r="E368" s="648"/>
      <c r="F368" s="811"/>
    </row>
    <row r="369" spans="1:6" x14ac:dyDescent="0.2">
      <c r="A369" s="418"/>
      <c r="B369" s="415"/>
    </row>
    <row r="370" spans="1:6" ht="102" x14ac:dyDescent="0.2">
      <c r="A370" s="419"/>
      <c r="B370" s="430" t="s">
        <v>2063</v>
      </c>
    </row>
    <row r="371" spans="1:6" x14ac:dyDescent="0.2">
      <c r="A371" s="419"/>
      <c r="B371" s="415"/>
    </row>
    <row r="372" spans="1:6" ht="25.5" x14ac:dyDescent="0.2">
      <c r="A372" s="419" t="s">
        <v>351</v>
      </c>
      <c r="B372" s="195" t="s">
        <v>1820</v>
      </c>
    </row>
    <row r="373" spans="1:6" x14ac:dyDescent="0.2">
      <c r="A373" s="419"/>
      <c r="B373" s="195" t="s">
        <v>1819</v>
      </c>
      <c r="C373" s="423" t="s">
        <v>48</v>
      </c>
      <c r="D373" s="427">
        <v>47</v>
      </c>
      <c r="E373" s="542"/>
      <c r="F373" s="547">
        <f t="shared" ref="F373:F374" si="49">ROUND(D373*E373,2)</f>
        <v>0</v>
      </c>
    </row>
    <row r="374" spans="1:6" x14ac:dyDescent="0.2">
      <c r="A374" s="419"/>
      <c r="B374" s="195" t="s">
        <v>1818</v>
      </c>
      <c r="C374" s="423" t="s">
        <v>48</v>
      </c>
      <c r="D374" s="427">
        <v>10</v>
      </c>
      <c r="E374" s="542"/>
      <c r="F374" s="547">
        <f t="shared" si="49"/>
        <v>0</v>
      </c>
    </row>
    <row r="375" spans="1:6" x14ac:dyDescent="0.2">
      <c r="A375" s="419"/>
      <c r="B375" s="415"/>
      <c r="D375" s="427"/>
    </row>
    <row r="376" spans="1:6" ht="25.5" x14ac:dyDescent="0.2">
      <c r="A376" s="419" t="s">
        <v>353</v>
      </c>
      <c r="B376" s="195" t="s">
        <v>1817</v>
      </c>
      <c r="C376" s="423" t="s">
        <v>48</v>
      </c>
      <c r="D376" s="427">
        <v>4</v>
      </c>
      <c r="E376" s="542"/>
      <c r="F376" s="547">
        <f t="shared" ref="F376" si="50">ROUND(D376*E376,2)</f>
        <v>0</v>
      </c>
    </row>
    <row r="377" spans="1:6" x14ac:dyDescent="0.2">
      <c r="A377" s="419"/>
      <c r="B377" s="415"/>
      <c r="D377" s="427"/>
    </row>
    <row r="378" spans="1:6" ht="25.5" x14ac:dyDescent="0.2">
      <c r="A378" s="419" t="s">
        <v>355</v>
      </c>
      <c r="B378" s="195" t="s">
        <v>1816</v>
      </c>
      <c r="C378" s="423" t="s">
        <v>48</v>
      </c>
      <c r="D378" s="427">
        <v>5</v>
      </c>
      <c r="E378" s="542"/>
      <c r="F378" s="547">
        <f t="shared" ref="F378" si="51">ROUND(D378*E378,2)</f>
        <v>0</v>
      </c>
    </row>
    <row r="379" spans="1:6" x14ac:dyDescent="0.2">
      <c r="A379" s="419"/>
      <c r="B379" s="195"/>
      <c r="D379" s="427"/>
    </row>
    <row r="380" spans="1:6" ht="25.5" x14ac:dyDescent="0.2">
      <c r="A380" s="419" t="s">
        <v>357</v>
      </c>
      <c r="B380" s="195" t="s">
        <v>1815</v>
      </c>
      <c r="C380" s="423" t="s">
        <v>48</v>
      </c>
      <c r="D380" s="427">
        <v>15</v>
      </c>
      <c r="E380" s="542"/>
      <c r="F380" s="547">
        <f t="shared" ref="F380" si="52">ROUND(D380*E380,2)</f>
        <v>0</v>
      </c>
    </row>
    <row r="381" spans="1:6" x14ac:dyDescent="0.2">
      <c r="A381" s="419"/>
      <c r="B381" s="195"/>
      <c r="D381" s="427"/>
    </row>
    <row r="382" spans="1:6" ht="25.5" x14ac:dyDescent="0.2">
      <c r="A382" s="419" t="s">
        <v>359</v>
      </c>
      <c r="B382" s="195" t="s">
        <v>1814</v>
      </c>
      <c r="C382" s="423" t="s">
        <v>48</v>
      </c>
      <c r="D382" s="427">
        <v>2</v>
      </c>
      <c r="E382" s="542"/>
      <c r="F382" s="547">
        <f t="shared" ref="F382" si="53">ROUND(D382*E382,2)</f>
        <v>0</v>
      </c>
    </row>
    <row r="383" spans="1:6" x14ac:dyDescent="0.2">
      <c r="A383" s="419"/>
      <c r="B383" s="195"/>
      <c r="D383" s="427"/>
    </row>
    <row r="384" spans="1:6" ht="25.5" x14ac:dyDescent="0.2">
      <c r="A384" s="419" t="s">
        <v>361</v>
      </c>
      <c r="B384" s="195" t="s">
        <v>1813</v>
      </c>
      <c r="C384" s="423" t="s">
        <v>48</v>
      </c>
      <c r="D384" s="427">
        <v>89</v>
      </c>
      <c r="E384" s="542"/>
      <c r="F384" s="547">
        <f t="shared" ref="F384" si="54">ROUND(D384*E384,2)</f>
        <v>0</v>
      </c>
    </row>
    <row r="385" spans="1:6" x14ac:dyDescent="0.2">
      <c r="A385" s="419"/>
      <c r="B385" s="195"/>
      <c r="D385" s="427"/>
    </row>
    <row r="386" spans="1:6" ht="25.5" x14ac:dyDescent="0.2">
      <c r="A386" s="419" t="s">
        <v>363</v>
      </c>
      <c r="B386" s="195" t="s">
        <v>1812</v>
      </c>
      <c r="C386" s="423" t="s">
        <v>48</v>
      </c>
      <c r="D386" s="427">
        <v>25</v>
      </c>
      <c r="E386" s="542"/>
      <c r="F386" s="547">
        <f t="shared" ref="F386" si="55">ROUND(D386*E386,2)</f>
        <v>0</v>
      </c>
    </row>
    <row r="387" spans="1:6" x14ac:dyDescent="0.2">
      <c r="A387" s="419"/>
      <c r="B387" s="195"/>
    </row>
    <row r="388" spans="1:6" ht="25.5" x14ac:dyDescent="0.2">
      <c r="A388" s="419" t="s">
        <v>1134</v>
      </c>
      <c r="B388" s="195" t="s">
        <v>1803</v>
      </c>
    </row>
    <row r="389" spans="1:6" x14ac:dyDescent="0.2">
      <c r="A389" s="419"/>
      <c r="B389" s="428" t="s">
        <v>1811</v>
      </c>
    </row>
    <row r="390" spans="1:6" x14ac:dyDescent="0.2">
      <c r="A390" s="419"/>
      <c r="B390" s="428" t="s">
        <v>1810</v>
      </c>
      <c r="C390" s="423" t="s">
        <v>943</v>
      </c>
      <c r="D390" s="427">
        <v>4</v>
      </c>
      <c r="E390" s="542"/>
      <c r="F390" s="547">
        <f t="shared" ref="F390" si="56">ROUND(D390*E390,2)</f>
        <v>0</v>
      </c>
    </row>
    <row r="391" spans="1:6" x14ac:dyDescent="0.2">
      <c r="A391" s="419"/>
      <c r="B391" s="195"/>
      <c r="D391" s="427"/>
    </row>
    <row r="392" spans="1:6" ht="25.5" x14ac:dyDescent="0.2">
      <c r="A392" s="419" t="s">
        <v>1139</v>
      </c>
      <c r="B392" s="195" t="s">
        <v>1803</v>
      </c>
      <c r="D392" s="427"/>
    </row>
    <row r="393" spans="1:6" x14ac:dyDescent="0.2">
      <c r="A393" s="419"/>
      <c r="B393" s="428" t="s">
        <v>1799</v>
      </c>
      <c r="D393" s="427"/>
    </row>
    <row r="394" spans="1:6" x14ac:dyDescent="0.2">
      <c r="A394" s="419"/>
      <c r="B394" s="428" t="s">
        <v>1808</v>
      </c>
      <c r="D394" s="427"/>
    </row>
    <row r="395" spans="1:6" x14ac:dyDescent="0.2">
      <c r="A395" s="419"/>
      <c r="B395" s="428" t="s">
        <v>1805</v>
      </c>
      <c r="C395" s="423" t="s">
        <v>943</v>
      </c>
      <c r="D395" s="427">
        <v>1</v>
      </c>
      <c r="E395" s="542"/>
      <c r="F395" s="547">
        <f t="shared" ref="F395" si="57">ROUND(D395*E395,2)</f>
        <v>0</v>
      </c>
    </row>
    <row r="396" spans="1:6" x14ac:dyDescent="0.2">
      <c r="A396" s="419"/>
      <c r="B396" s="428"/>
      <c r="D396" s="427"/>
    </row>
    <row r="397" spans="1:6" ht="25.5" x14ac:dyDescent="0.2">
      <c r="A397" s="419" t="s">
        <v>1146</v>
      </c>
      <c r="B397" s="195" t="s">
        <v>1809</v>
      </c>
      <c r="D397" s="427"/>
    </row>
    <row r="398" spans="1:6" x14ac:dyDescent="0.2">
      <c r="A398" s="419"/>
      <c r="B398" s="428" t="s">
        <v>1799</v>
      </c>
      <c r="D398" s="427"/>
    </row>
    <row r="399" spans="1:6" x14ac:dyDescent="0.2">
      <c r="A399" s="419"/>
      <c r="B399" s="428" t="s">
        <v>1798</v>
      </c>
      <c r="C399" s="423" t="s">
        <v>943</v>
      </c>
      <c r="D399" s="427">
        <v>4</v>
      </c>
      <c r="E399" s="542"/>
      <c r="F399" s="547">
        <f t="shared" ref="F399" si="58">ROUND(D399*E399,2)</f>
        <v>0</v>
      </c>
    </row>
    <row r="400" spans="1:6" x14ac:dyDescent="0.2">
      <c r="A400" s="419"/>
      <c r="B400" s="428"/>
    </row>
    <row r="401" spans="1:6" ht="25.5" x14ac:dyDescent="0.2">
      <c r="A401" s="419" t="s">
        <v>1153</v>
      </c>
      <c r="B401" s="195" t="s">
        <v>1809</v>
      </c>
    </row>
    <row r="402" spans="1:6" x14ac:dyDescent="0.2">
      <c r="A402" s="419"/>
      <c r="B402" s="428" t="s">
        <v>1799</v>
      </c>
    </row>
    <row r="403" spans="1:6" x14ac:dyDescent="0.2">
      <c r="A403" s="419"/>
      <c r="B403" s="428" t="s">
        <v>1808</v>
      </c>
    </row>
    <row r="404" spans="1:6" x14ac:dyDescent="0.2">
      <c r="A404" s="419"/>
      <c r="B404" s="428" t="s">
        <v>1807</v>
      </c>
      <c r="C404" s="423" t="s">
        <v>943</v>
      </c>
      <c r="D404" s="427">
        <v>1</v>
      </c>
      <c r="E404" s="542"/>
      <c r="F404" s="547">
        <f t="shared" ref="F404" si="59">ROUND(D404*E404,2)</f>
        <v>0</v>
      </c>
    </row>
    <row r="405" spans="1:6" x14ac:dyDescent="0.2">
      <c r="A405" s="419"/>
      <c r="B405" s="195"/>
      <c r="D405" s="427"/>
    </row>
    <row r="406" spans="1:6" ht="25.5" x14ac:dyDescent="0.2">
      <c r="A406" s="419" t="s">
        <v>1156</v>
      </c>
      <c r="B406" s="195" t="s">
        <v>1803</v>
      </c>
      <c r="D406" s="427"/>
    </row>
    <row r="407" spans="1:6" x14ac:dyDescent="0.2">
      <c r="A407" s="419"/>
      <c r="B407" s="428" t="s">
        <v>1806</v>
      </c>
      <c r="D407" s="427"/>
    </row>
    <row r="408" spans="1:6" x14ac:dyDescent="0.2">
      <c r="A408" s="419"/>
      <c r="B408" s="428" t="s">
        <v>1801</v>
      </c>
      <c r="D408" s="427"/>
    </row>
    <row r="409" spans="1:6" x14ac:dyDescent="0.2">
      <c r="A409" s="419"/>
      <c r="B409" s="428" t="s">
        <v>1805</v>
      </c>
      <c r="C409" s="423" t="s">
        <v>943</v>
      </c>
      <c r="D409" s="427">
        <v>3</v>
      </c>
      <c r="E409" s="542"/>
      <c r="F409" s="547">
        <f t="shared" ref="F409" si="60">ROUND(D409*E409,2)</f>
        <v>0</v>
      </c>
    </row>
    <row r="410" spans="1:6" x14ac:dyDescent="0.2">
      <c r="A410" s="419"/>
      <c r="B410" s="195"/>
      <c r="D410" s="427"/>
    </row>
    <row r="411" spans="1:6" ht="25.5" x14ac:dyDescent="0.2">
      <c r="A411" s="419" t="s">
        <v>1160</v>
      </c>
      <c r="B411" s="195" t="s">
        <v>1803</v>
      </c>
      <c r="D411" s="427"/>
    </row>
    <row r="412" spans="1:6" x14ac:dyDescent="0.2">
      <c r="A412" s="419"/>
      <c r="B412" s="428" t="s">
        <v>1804</v>
      </c>
      <c r="D412" s="427"/>
    </row>
    <row r="413" spans="1:6" x14ac:dyDescent="0.2">
      <c r="A413" s="419"/>
      <c r="B413" s="428" t="s">
        <v>1798</v>
      </c>
      <c r="C413" s="423" t="s">
        <v>943</v>
      </c>
      <c r="D413" s="427">
        <v>1</v>
      </c>
      <c r="E413" s="542"/>
      <c r="F413" s="547">
        <f t="shared" ref="F413" si="61">ROUND(D413*E413,2)</f>
        <v>0</v>
      </c>
    </row>
    <row r="414" spans="1:6" x14ac:dyDescent="0.2">
      <c r="A414" s="419"/>
      <c r="B414" s="195"/>
      <c r="D414" s="427"/>
    </row>
    <row r="415" spans="1:6" ht="25.5" x14ac:dyDescent="0.2">
      <c r="A415" s="419" t="s">
        <v>1163</v>
      </c>
      <c r="B415" s="195" t="s">
        <v>1803</v>
      </c>
      <c r="D415" s="427"/>
    </row>
    <row r="416" spans="1:6" ht="25.5" x14ac:dyDescent="0.2">
      <c r="A416" s="419"/>
      <c r="B416" s="428" t="s">
        <v>1802</v>
      </c>
      <c r="D416" s="427"/>
    </row>
    <row r="417" spans="1:6" x14ac:dyDescent="0.2">
      <c r="A417" s="419"/>
      <c r="B417" s="428" t="s">
        <v>1801</v>
      </c>
      <c r="C417" s="423" t="s">
        <v>943</v>
      </c>
      <c r="D417" s="427">
        <v>5</v>
      </c>
      <c r="E417" s="542"/>
      <c r="F417" s="547">
        <f t="shared" ref="F417" si="62">ROUND(D417*E417,2)</f>
        <v>0</v>
      </c>
    </row>
    <row r="418" spans="1:6" x14ac:dyDescent="0.2">
      <c r="A418" s="419"/>
      <c r="B418" s="428"/>
      <c r="D418" s="427"/>
    </row>
    <row r="419" spans="1:6" ht="38.25" x14ac:dyDescent="0.2">
      <c r="A419" s="419" t="s">
        <v>1169</v>
      </c>
      <c r="B419" s="195" t="s">
        <v>1800</v>
      </c>
      <c r="D419" s="427"/>
    </row>
    <row r="420" spans="1:6" x14ac:dyDescent="0.2">
      <c r="A420" s="419"/>
      <c r="B420" s="428" t="s">
        <v>1799</v>
      </c>
      <c r="D420" s="427"/>
    </row>
    <row r="421" spans="1:6" x14ac:dyDescent="0.2">
      <c r="A421" s="419"/>
      <c r="B421" s="428" t="s">
        <v>1798</v>
      </c>
      <c r="C421" s="423" t="s">
        <v>943</v>
      </c>
      <c r="D421" s="427">
        <v>10</v>
      </c>
      <c r="E421" s="542"/>
      <c r="F421" s="547">
        <f t="shared" ref="F421" si="63">ROUND(D421*E421,2)</f>
        <v>0</v>
      </c>
    </row>
    <row r="422" spans="1:6" x14ac:dyDescent="0.2">
      <c r="A422" s="419"/>
      <c r="B422" s="428"/>
      <c r="D422" s="427"/>
    </row>
    <row r="423" spans="1:6" ht="25.5" x14ac:dyDescent="0.2">
      <c r="A423" s="419" t="s">
        <v>1173</v>
      </c>
      <c r="B423" s="195" t="s">
        <v>1797</v>
      </c>
      <c r="C423" s="423" t="s">
        <v>48</v>
      </c>
      <c r="D423" s="427">
        <v>1</v>
      </c>
      <c r="E423" s="542"/>
      <c r="F423" s="547">
        <f t="shared" ref="F423" si="64">ROUND(D423*E423,2)</f>
        <v>0</v>
      </c>
    </row>
    <row r="424" spans="1:6" x14ac:dyDescent="0.2">
      <c r="A424" s="419"/>
      <c r="B424" s="195"/>
    </row>
    <row r="425" spans="1:6" ht="25.5" x14ac:dyDescent="0.2">
      <c r="A425" s="419" t="s">
        <v>1182</v>
      </c>
      <c r="B425" s="195" t="s">
        <v>1796</v>
      </c>
      <c r="C425" s="423" t="s">
        <v>48</v>
      </c>
      <c r="D425" s="427">
        <v>71</v>
      </c>
      <c r="E425" s="542"/>
      <c r="F425" s="547">
        <f t="shared" ref="F425" si="65">ROUND(D425*E425,2)</f>
        <v>0</v>
      </c>
    </row>
    <row r="426" spans="1:6" x14ac:dyDescent="0.2">
      <c r="A426" s="418"/>
      <c r="B426" s="415"/>
      <c r="D426" s="427"/>
    </row>
    <row r="427" spans="1:6" ht="25.5" x14ac:dyDescent="0.2">
      <c r="A427" s="419" t="s">
        <v>1184</v>
      </c>
      <c r="B427" s="195" t="s">
        <v>1795</v>
      </c>
      <c r="C427" s="423" t="s">
        <v>48</v>
      </c>
      <c r="D427" s="427">
        <v>15</v>
      </c>
      <c r="E427" s="542"/>
      <c r="F427" s="547">
        <f t="shared" ref="F427" si="66">ROUND(D427*E427,2)</f>
        <v>0</v>
      </c>
    </row>
    <row r="428" spans="1:6" x14ac:dyDescent="0.2">
      <c r="A428" s="419"/>
      <c r="B428" s="195"/>
      <c r="D428" s="427"/>
    </row>
    <row r="429" spans="1:6" x14ac:dyDescent="0.2">
      <c r="A429" s="419" t="s">
        <v>1186</v>
      </c>
      <c r="B429" s="195" t="s">
        <v>1794</v>
      </c>
      <c r="C429" s="423" t="s">
        <v>48</v>
      </c>
      <c r="D429" s="427">
        <v>2</v>
      </c>
      <c r="E429" s="542"/>
      <c r="F429" s="547">
        <f t="shared" ref="F429" si="67">ROUND(D429*E429,2)</f>
        <v>0</v>
      </c>
    </row>
    <row r="430" spans="1:6" x14ac:dyDescent="0.2">
      <c r="A430" s="419"/>
      <c r="B430" s="195"/>
      <c r="D430" s="427"/>
    </row>
    <row r="431" spans="1:6" ht="38.25" x14ac:dyDescent="0.2">
      <c r="A431" s="419" t="s">
        <v>1188</v>
      </c>
      <c r="B431" s="195" t="s">
        <v>1793</v>
      </c>
      <c r="C431" s="423" t="s">
        <v>48</v>
      </c>
      <c r="D431" s="427">
        <v>4</v>
      </c>
      <c r="E431" s="542"/>
      <c r="F431" s="547">
        <f t="shared" ref="F431" si="68">ROUND(D431*E431,2)</f>
        <v>0</v>
      </c>
    </row>
    <row r="432" spans="1:6" ht="13.5" thickBot="1" x14ac:dyDescent="0.25">
      <c r="A432" s="419"/>
      <c r="B432" s="195"/>
    </row>
    <row r="433" spans="1:8" ht="13.5" thickBot="1" x14ac:dyDescent="0.25">
      <c r="A433" s="470" t="str">
        <f>A368</f>
        <v>4.</v>
      </c>
      <c r="B433" s="470" t="str">
        <f>B368</f>
        <v>SKLOPKE, TIPKALA I PRIKLJUČNICE</v>
      </c>
      <c r="C433" s="424"/>
      <c r="D433" s="632" t="s">
        <v>14</v>
      </c>
      <c r="E433" s="649"/>
      <c r="F433" s="812">
        <f>SUM(F371:F432)</f>
        <v>0</v>
      </c>
    </row>
    <row r="434" spans="1:8" x14ac:dyDescent="0.2">
      <c r="A434" s="419"/>
      <c r="B434" s="415"/>
      <c r="C434" s="417"/>
      <c r="D434" s="635"/>
      <c r="E434" s="645"/>
    </row>
    <row r="435" spans="1:8" x14ac:dyDescent="0.2">
      <c r="A435" s="419"/>
      <c r="B435" s="415"/>
      <c r="C435" s="417"/>
      <c r="D435" s="635"/>
      <c r="E435" s="645"/>
    </row>
    <row r="436" spans="1:8" ht="13.5" thickBot="1" x14ac:dyDescent="0.25">
      <c r="A436" s="419"/>
      <c r="B436" s="415"/>
      <c r="C436" s="417"/>
      <c r="D436" s="635"/>
      <c r="E436" s="645"/>
    </row>
    <row r="437" spans="1:8" ht="13.5" thickBot="1" x14ac:dyDescent="0.25">
      <c r="A437" s="461">
        <v>5</v>
      </c>
      <c r="B437" s="460" t="s">
        <v>1792</v>
      </c>
      <c r="C437" s="488"/>
      <c r="D437" s="631"/>
      <c r="E437" s="648"/>
      <c r="F437" s="811"/>
    </row>
    <row r="438" spans="1:8" x14ac:dyDescent="0.2">
      <c r="A438" s="419"/>
      <c r="B438" s="195"/>
    </row>
    <row r="439" spans="1:8" ht="114.75" x14ac:dyDescent="0.2">
      <c r="A439" s="419">
        <v>1</v>
      </c>
      <c r="B439" s="195" t="s">
        <v>1791</v>
      </c>
      <c r="F439" s="814"/>
    </row>
    <row r="440" spans="1:8" x14ac:dyDescent="0.2">
      <c r="A440" s="419"/>
      <c r="B440" s="415" t="s">
        <v>1790</v>
      </c>
    </row>
    <row r="441" spans="1:8" x14ac:dyDescent="0.2">
      <c r="A441" s="419"/>
      <c r="B441" s="195" t="s">
        <v>1789</v>
      </c>
    </row>
    <row r="442" spans="1:8" x14ac:dyDescent="0.2">
      <c r="A442" s="419"/>
      <c r="B442" s="428" t="s">
        <v>1788</v>
      </c>
      <c r="C442" s="423" t="s">
        <v>49</v>
      </c>
      <c r="D442" s="629">
        <v>3290</v>
      </c>
      <c r="E442" s="542"/>
      <c r="F442" s="547">
        <f t="shared" ref="F442:F473" si="69">ROUND(D442*E442,2)</f>
        <v>0</v>
      </c>
      <c r="G442" s="457"/>
      <c r="H442" s="456"/>
    </row>
    <row r="443" spans="1:8" x14ac:dyDescent="0.2">
      <c r="A443" s="419"/>
      <c r="B443" s="428" t="s">
        <v>1787</v>
      </c>
      <c r="C443" s="423" t="s">
        <v>49</v>
      </c>
      <c r="D443" s="427">
        <v>250</v>
      </c>
      <c r="E443" s="542"/>
      <c r="F443" s="547">
        <f t="shared" si="69"/>
        <v>0</v>
      </c>
      <c r="G443" s="457"/>
      <c r="H443" s="456"/>
    </row>
    <row r="444" spans="1:8" x14ac:dyDescent="0.2">
      <c r="A444" s="419"/>
      <c r="B444" s="428" t="s">
        <v>1786</v>
      </c>
      <c r="C444" s="423" t="s">
        <v>49</v>
      </c>
      <c r="D444" s="427">
        <v>1640</v>
      </c>
      <c r="E444" s="542"/>
      <c r="F444" s="547">
        <f t="shared" si="69"/>
        <v>0</v>
      </c>
      <c r="G444" s="457"/>
      <c r="H444" s="456"/>
    </row>
    <row r="445" spans="1:8" x14ac:dyDescent="0.2">
      <c r="A445" s="419"/>
      <c r="B445" s="428" t="s">
        <v>1785</v>
      </c>
      <c r="C445" s="423" t="s">
        <v>49</v>
      </c>
      <c r="D445" s="427">
        <v>310</v>
      </c>
      <c r="E445" s="542"/>
      <c r="F445" s="547">
        <f t="shared" si="69"/>
        <v>0</v>
      </c>
      <c r="G445" s="457"/>
      <c r="H445" s="456"/>
    </row>
    <row r="446" spans="1:8" x14ac:dyDescent="0.2">
      <c r="A446" s="419"/>
      <c r="B446" s="428" t="s">
        <v>1784</v>
      </c>
      <c r="C446" s="423" t="s">
        <v>49</v>
      </c>
      <c r="D446" s="427">
        <v>2812</v>
      </c>
      <c r="E446" s="542"/>
      <c r="F446" s="547">
        <f t="shared" si="69"/>
        <v>0</v>
      </c>
      <c r="G446" s="457"/>
      <c r="H446" s="456"/>
    </row>
    <row r="447" spans="1:8" x14ac:dyDescent="0.2">
      <c r="A447" s="419"/>
      <c r="B447" s="428" t="s">
        <v>1783</v>
      </c>
      <c r="C447" s="423" t="s">
        <v>49</v>
      </c>
      <c r="D447" s="427">
        <v>83</v>
      </c>
      <c r="E447" s="542"/>
      <c r="F447" s="547">
        <f t="shared" si="69"/>
        <v>0</v>
      </c>
      <c r="G447" s="457"/>
      <c r="H447" s="456"/>
    </row>
    <row r="448" spans="1:8" x14ac:dyDescent="0.2">
      <c r="A448" s="419"/>
      <c r="B448" s="428" t="s">
        <v>1782</v>
      </c>
      <c r="C448" s="423" t="s">
        <v>49</v>
      </c>
      <c r="D448" s="427">
        <v>58</v>
      </c>
      <c r="E448" s="542"/>
      <c r="F448" s="547">
        <f t="shared" si="69"/>
        <v>0</v>
      </c>
      <c r="G448" s="457"/>
      <c r="H448" s="456"/>
    </row>
    <row r="449" spans="1:8" x14ac:dyDescent="0.2">
      <c r="A449" s="419"/>
      <c r="B449" s="428" t="s">
        <v>1781</v>
      </c>
      <c r="C449" s="423" t="s">
        <v>49</v>
      </c>
      <c r="D449" s="427">
        <v>18</v>
      </c>
      <c r="E449" s="542"/>
      <c r="F449" s="547">
        <f t="shared" si="69"/>
        <v>0</v>
      </c>
      <c r="G449" s="457"/>
      <c r="H449" s="456"/>
    </row>
    <row r="450" spans="1:8" x14ac:dyDescent="0.2">
      <c r="A450" s="419"/>
      <c r="B450" s="428" t="s">
        <v>1780</v>
      </c>
      <c r="C450" s="423" t="s">
        <v>49</v>
      </c>
      <c r="D450" s="427">
        <v>28</v>
      </c>
      <c r="E450" s="542"/>
      <c r="F450" s="547">
        <f t="shared" si="69"/>
        <v>0</v>
      </c>
      <c r="G450" s="457"/>
      <c r="H450" s="456"/>
    </row>
    <row r="451" spans="1:8" x14ac:dyDescent="0.2">
      <c r="A451" s="419"/>
      <c r="B451" s="428" t="s">
        <v>1779</v>
      </c>
      <c r="C451" s="423" t="s">
        <v>49</v>
      </c>
      <c r="D451" s="427">
        <v>280</v>
      </c>
      <c r="E451" s="542"/>
      <c r="F451" s="547">
        <f t="shared" si="69"/>
        <v>0</v>
      </c>
      <c r="G451" s="457"/>
      <c r="H451" s="456"/>
    </row>
    <row r="452" spans="1:8" x14ac:dyDescent="0.2">
      <c r="A452" s="419"/>
      <c r="B452" s="428" t="s">
        <v>1778</v>
      </c>
      <c r="C452" s="423" t="s">
        <v>49</v>
      </c>
      <c r="D452" s="427">
        <v>235</v>
      </c>
      <c r="E452" s="542"/>
      <c r="F452" s="547">
        <f t="shared" si="69"/>
        <v>0</v>
      </c>
      <c r="G452" s="457"/>
      <c r="H452" s="456"/>
    </row>
    <row r="453" spans="1:8" x14ac:dyDescent="0.2">
      <c r="A453" s="419"/>
      <c r="B453" s="428" t="s">
        <v>1777</v>
      </c>
      <c r="C453" s="423" t="s">
        <v>49</v>
      </c>
      <c r="D453" s="427">
        <v>55</v>
      </c>
      <c r="E453" s="542"/>
      <c r="F453" s="547">
        <f t="shared" si="69"/>
        <v>0</v>
      </c>
      <c r="G453" s="457"/>
      <c r="H453" s="456"/>
    </row>
    <row r="454" spans="1:8" x14ac:dyDescent="0.2">
      <c r="A454" s="419"/>
      <c r="B454" s="428" t="s">
        <v>1776</v>
      </c>
      <c r="C454" s="423" t="s">
        <v>49</v>
      </c>
      <c r="D454" s="427">
        <v>38</v>
      </c>
      <c r="E454" s="542"/>
      <c r="F454" s="547">
        <f t="shared" si="69"/>
        <v>0</v>
      </c>
      <c r="G454" s="457"/>
      <c r="H454" s="456"/>
    </row>
    <row r="455" spans="1:8" x14ac:dyDescent="0.2">
      <c r="A455" s="419"/>
      <c r="B455" s="428" t="s">
        <v>1775</v>
      </c>
      <c r="C455" s="423" t="s">
        <v>49</v>
      </c>
      <c r="D455" s="427">
        <v>67</v>
      </c>
      <c r="E455" s="542"/>
      <c r="F455" s="547">
        <f t="shared" si="69"/>
        <v>0</v>
      </c>
      <c r="G455" s="457"/>
      <c r="H455" s="456"/>
    </row>
    <row r="456" spans="1:8" x14ac:dyDescent="0.2">
      <c r="A456" s="419"/>
      <c r="B456" s="428" t="s">
        <v>1774</v>
      </c>
      <c r="C456" s="423" t="s">
        <v>49</v>
      </c>
      <c r="D456" s="427">
        <v>15</v>
      </c>
      <c r="E456" s="542"/>
      <c r="F456" s="547">
        <f t="shared" si="69"/>
        <v>0</v>
      </c>
      <c r="G456" s="457"/>
      <c r="H456" s="456"/>
    </row>
    <row r="457" spans="1:8" x14ac:dyDescent="0.2">
      <c r="A457" s="419"/>
      <c r="B457" s="428" t="s">
        <v>1773</v>
      </c>
      <c r="C457" s="423" t="s">
        <v>49</v>
      </c>
      <c r="D457" s="427">
        <v>50</v>
      </c>
      <c r="E457" s="542"/>
      <c r="F457" s="547">
        <f t="shared" si="69"/>
        <v>0</v>
      </c>
      <c r="G457" s="457"/>
      <c r="H457" s="456"/>
    </row>
    <row r="458" spans="1:8" x14ac:dyDescent="0.2">
      <c r="A458" s="419"/>
      <c r="B458" s="428" t="s">
        <v>1772</v>
      </c>
      <c r="C458" s="423" t="s">
        <v>49</v>
      </c>
      <c r="D458" s="427">
        <v>30</v>
      </c>
      <c r="E458" s="542"/>
      <c r="F458" s="547">
        <f t="shared" si="69"/>
        <v>0</v>
      </c>
      <c r="G458" s="457"/>
      <c r="H458" s="456"/>
    </row>
    <row r="459" spans="1:8" x14ac:dyDescent="0.2">
      <c r="A459" s="419"/>
      <c r="B459" s="428" t="s">
        <v>1771</v>
      </c>
      <c r="C459" s="423" t="s">
        <v>49</v>
      </c>
      <c r="D459" s="427">
        <v>30</v>
      </c>
      <c r="E459" s="542"/>
      <c r="F459" s="547">
        <f t="shared" si="69"/>
        <v>0</v>
      </c>
      <c r="G459" s="457"/>
      <c r="H459" s="456"/>
    </row>
    <row r="460" spans="1:8" x14ac:dyDescent="0.2">
      <c r="A460" s="419"/>
      <c r="B460" s="428" t="s">
        <v>1770</v>
      </c>
      <c r="C460" s="423" t="s">
        <v>49</v>
      </c>
      <c r="D460" s="427">
        <v>20</v>
      </c>
      <c r="E460" s="542"/>
      <c r="F460" s="547">
        <f t="shared" si="69"/>
        <v>0</v>
      </c>
      <c r="G460" s="457"/>
      <c r="H460" s="456"/>
    </row>
    <row r="461" spans="1:8" x14ac:dyDescent="0.2">
      <c r="A461" s="419"/>
      <c r="B461" s="428" t="s">
        <v>1769</v>
      </c>
      <c r="C461" s="423" t="s">
        <v>49</v>
      </c>
      <c r="D461" s="427">
        <v>120</v>
      </c>
      <c r="E461" s="542"/>
      <c r="F461" s="547">
        <f t="shared" si="69"/>
        <v>0</v>
      </c>
      <c r="G461" s="457"/>
      <c r="H461" s="456"/>
    </row>
    <row r="462" spans="1:8" x14ac:dyDescent="0.2">
      <c r="A462" s="419"/>
      <c r="B462" s="428" t="s">
        <v>1768</v>
      </c>
      <c r="C462" s="423" t="s">
        <v>49</v>
      </c>
      <c r="D462" s="427">
        <v>50</v>
      </c>
      <c r="E462" s="542"/>
      <c r="F462" s="547">
        <f t="shared" si="69"/>
        <v>0</v>
      </c>
      <c r="G462" s="457"/>
      <c r="H462" s="456"/>
    </row>
    <row r="463" spans="1:8" x14ac:dyDescent="0.2">
      <c r="A463" s="419"/>
      <c r="B463" s="428" t="s">
        <v>1767</v>
      </c>
      <c r="C463" s="423" t="s">
        <v>49</v>
      </c>
      <c r="D463" s="427">
        <v>5</v>
      </c>
      <c r="E463" s="542"/>
      <c r="F463" s="547">
        <f t="shared" si="69"/>
        <v>0</v>
      </c>
      <c r="G463" s="457"/>
      <c r="H463" s="456"/>
    </row>
    <row r="464" spans="1:8" x14ac:dyDescent="0.2">
      <c r="A464" s="419"/>
      <c r="B464" s="428" t="s">
        <v>1766</v>
      </c>
      <c r="C464" s="423" t="s">
        <v>49</v>
      </c>
      <c r="D464" s="427">
        <v>5</v>
      </c>
      <c r="E464" s="542"/>
      <c r="F464" s="547">
        <f t="shared" si="69"/>
        <v>0</v>
      </c>
      <c r="G464" s="457"/>
      <c r="H464" s="456"/>
    </row>
    <row r="465" spans="1:8" x14ac:dyDescent="0.2">
      <c r="A465" s="419"/>
      <c r="B465" s="428" t="s">
        <v>1765</v>
      </c>
      <c r="C465" s="423" t="s">
        <v>49</v>
      </c>
      <c r="D465" s="427">
        <v>380</v>
      </c>
      <c r="E465" s="542"/>
      <c r="F465" s="547">
        <f t="shared" si="69"/>
        <v>0</v>
      </c>
      <c r="G465" s="457"/>
      <c r="H465" s="456"/>
    </row>
    <row r="466" spans="1:8" x14ac:dyDescent="0.2">
      <c r="A466" s="419"/>
      <c r="B466" s="428" t="s">
        <v>1764</v>
      </c>
      <c r="C466" s="423" t="s">
        <v>49</v>
      </c>
      <c r="D466" s="427">
        <v>144</v>
      </c>
      <c r="E466" s="542"/>
      <c r="F466" s="547">
        <f t="shared" si="69"/>
        <v>0</v>
      </c>
      <c r="G466" s="457"/>
      <c r="H466" s="456"/>
    </row>
    <row r="467" spans="1:8" x14ac:dyDescent="0.2">
      <c r="A467" s="419"/>
      <c r="B467" s="428" t="s">
        <v>1763</v>
      </c>
      <c r="C467" s="423" t="s">
        <v>49</v>
      </c>
      <c r="D467" s="427">
        <v>25</v>
      </c>
      <c r="E467" s="542"/>
      <c r="F467" s="547">
        <f t="shared" si="69"/>
        <v>0</v>
      </c>
      <c r="G467" s="457"/>
      <c r="H467" s="456"/>
    </row>
    <row r="468" spans="1:8" x14ac:dyDescent="0.2">
      <c r="A468" s="419"/>
      <c r="B468" s="428" t="s">
        <v>1762</v>
      </c>
      <c r="C468" s="423" t="s">
        <v>49</v>
      </c>
      <c r="D468" s="427">
        <v>56</v>
      </c>
      <c r="E468" s="542"/>
      <c r="F468" s="547">
        <f t="shared" si="69"/>
        <v>0</v>
      </c>
      <c r="G468" s="457"/>
      <c r="H468" s="456"/>
    </row>
    <row r="469" spans="1:8" x14ac:dyDescent="0.2">
      <c r="A469" s="419"/>
      <c r="B469" s="428" t="s">
        <v>1761</v>
      </c>
      <c r="C469" s="423" t="s">
        <v>49</v>
      </c>
      <c r="D469" s="427">
        <v>65</v>
      </c>
      <c r="E469" s="542"/>
      <c r="F469" s="547">
        <f t="shared" si="69"/>
        <v>0</v>
      </c>
      <c r="G469" s="457"/>
      <c r="H469" s="456"/>
    </row>
    <row r="470" spans="1:8" x14ac:dyDescent="0.2">
      <c r="A470" s="419"/>
      <c r="B470" s="428" t="s">
        <v>1760</v>
      </c>
      <c r="C470" s="423" t="s">
        <v>49</v>
      </c>
      <c r="D470" s="427">
        <v>290</v>
      </c>
      <c r="E470" s="542"/>
      <c r="F470" s="547">
        <f t="shared" si="69"/>
        <v>0</v>
      </c>
      <c r="G470" s="457"/>
      <c r="H470" s="456"/>
    </row>
    <row r="471" spans="1:8" x14ac:dyDescent="0.2">
      <c r="A471" s="419"/>
      <c r="B471" s="428" t="s">
        <v>1759</v>
      </c>
      <c r="C471" s="423" t="s">
        <v>49</v>
      </c>
      <c r="D471" s="427">
        <v>150</v>
      </c>
      <c r="E471" s="542"/>
      <c r="F471" s="547">
        <f t="shared" si="69"/>
        <v>0</v>
      </c>
      <c r="G471" s="457"/>
      <c r="H471" s="456"/>
    </row>
    <row r="472" spans="1:8" x14ac:dyDescent="0.2">
      <c r="A472" s="419"/>
      <c r="B472" s="428" t="s">
        <v>1758</v>
      </c>
      <c r="C472" s="423" t="s">
        <v>49</v>
      </c>
      <c r="D472" s="427">
        <v>50</v>
      </c>
      <c r="E472" s="542"/>
      <c r="F472" s="547">
        <f t="shared" si="69"/>
        <v>0</v>
      </c>
      <c r="G472" s="457"/>
      <c r="H472" s="456"/>
    </row>
    <row r="473" spans="1:8" x14ac:dyDescent="0.2">
      <c r="A473" s="419"/>
      <c r="B473" s="428" t="s">
        <v>1757</v>
      </c>
      <c r="C473" s="423" t="s">
        <v>49</v>
      </c>
      <c r="D473" s="427">
        <v>100</v>
      </c>
      <c r="E473" s="542"/>
      <c r="F473" s="547">
        <f t="shared" si="69"/>
        <v>0</v>
      </c>
      <c r="G473" s="457"/>
      <c r="H473" s="456"/>
    </row>
    <row r="474" spans="1:8" ht="13.5" thickBot="1" x14ac:dyDescent="0.25">
      <c r="A474" s="419"/>
      <c r="B474" s="428"/>
    </row>
    <row r="475" spans="1:8" ht="13.5" thickBot="1" x14ac:dyDescent="0.25">
      <c r="A475" s="426">
        <f>A437</f>
        <v>5</v>
      </c>
      <c r="B475" s="452" t="str">
        <f>B437</f>
        <v>KABELI</v>
      </c>
      <c r="C475" s="424"/>
      <c r="D475" s="632" t="s">
        <v>14</v>
      </c>
      <c r="E475" s="649"/>
      <c r="F475" s="812">
        <f>SUM(F442:F474)</f>
        <v>0</v>
      </c>
    </row>
    <row r="476" spans="1:8" x14ac:dyDescent="0.2">
      <c r="A476" s="419"/>
    </row>
    <row r="477" spans="1:8" x14ac:dyDescent="0.2">
      <c r="A477" s="419"/>
    </row>
    <row r="478" spans="1:8" x14ac:dyDescent="0.2">
      <c r="A478" s="419"/>
    </row>
    <row r="479" spans="1:8" ht="13.5" thickBot="1" x14ac:dyDescent="0.25">
      <c r="A479" s="419"/>
    </row>
    <row r="480" spans="1:8" ht="13.5" thickBot="1" x14ac:dyDescent="0.25">
      <c r="A480" s="461">
        <v>6</v>
      </c>
      <c r="B480" s="460" t="s">
        <v>391</v>
      </c>
      <c r="C480" s="459"/>
      <c r="D480" s="631"/>
      <c r="E480" s="648"/>
      <c r="F480" s="811"/>
    </row>
    <row r="481" spans="1:6" x14ac:dyDescent="0.2">
      <c r="A481" s="419"/>
      <c r="B481" s="195"/>
    </row>
    <row r="482" spans="1:6" ht="25.5" x14ac:dyDescent="0.2">
      <c r="A482" s="419" t="s">
        <v>351</v>
      </c>
      <c r="B482" s="195" t="s">
        <v>1756</v>
      </c>
    </row>
    <row r="483" spans="1:6" x14ac:dyDescent="0.2">
      <c r="A483" s="419"/>
      <c r="B483" s="428" t="s">
        <v>1755</v>
      </c>
      <c r="C483" s="423" t="s">
        <v>49</v>
      </c>
      <c r="D483" s="427">
        <v>3970</v>
      </c>
      <c r="E483" s="542"/>
      <c r="F483" s="547">
        <f t="shared" ref="F483:F488" si="70">ROUND(D483*E483,2)</f>
        <v>0</v>
      </c>
    </row>
    <row r="484" spans="1:6" x14ac:dyDescent="0.2">
      <c r="A484" s="419"/>
      <c r="B484" s="428" t="s">
        <v>1754</v>
      </c>
      <c r="C484" s="423" t="s">
        <v>49</v>
      </c>
      <c r="D484" s="427">
        <v>650</v>
      </c>
      <c r="E484" s="542"/>
      <c r="F484" s="547">
        <f t="shared" si="70"/>
        <v>0</v>
      </c>
    </row>
    <row r="485" spans="1:6" x14ac:dyDescent="0.2">
      <c r="A485" s="419"/>
      <c r="B485" s="428" t="s">
        <v>1753</v>
      </c>
      <c r="C485" s="423" t="s">
        <v>49</v>
      </c>
      <c r="D485" s="427">
        <v>500</v>
      </c>
      <c r="E485" s="542"/>
      <c r="F485" s="547">
        <f t="shared" si="70"/>
        <v>0</v>
      </c>
    </row>
    <row r="486" spans="1:6" x14ac:dyDescent="0.2">
      <c r="A486" s="419"/>
      <c r="B486" s="428" t="s">
        <v>1752</v>
      </c>
      <c r="C486" s="423" t="s">
        <v>49</v>
      </c>
      <c r="D486" s="427">
        <v>30</v>
      </c>
      <c r="E486" s="542"/>
      <c r="F486" s="547">
        <f t="shared" si="70"/>
        <v>0</v>
      </c>
    </row>
    <row r="487" spans="1:6" x14ac:dyDescent="0.2">
      <c r="A487" s="419"/>
      <c r="B487" s="428" t="s">
        <v>1751</v>
      </c>
      <c r="C487" s="423" t="s">
        <v>49</v>
      </c>
      <c r="D487" s="427">
        <v>15</v>
      </c>
      <c r="E487" s="542"/>
      <c r="F487" s="547">
        <f t="shared" si="70"/>
        <v>0</v>
      </c>
    </row>
    <row r="488" spans="1:6" ht="25.5" x14ac:dyDescent="0.2">
      <c r="A488" s="419"/>
      <c r="B488" s="428" t="s">
        <v>1750</v>
      </c>
      <c r="C488" s="423" t="s">
        <v>49</v>
      </c>
      <c r="D488" s="427">
        <v>200</v>
      </c>
      <c r="E488" s="542"/>
      <c r="F488" s="547">
        <f t="shared" si="70"/>
        <v>0</v>
      </c>
    </row>
    <row r="489" spans="1:6" x14ac:dyDescent="0.2">
      <c r="A489" s="419"/>
      <c r="B489" s="195"/>
      <c r="D489" s="642"/>
    </row>
    <row r="490" spans="1:6" ht="38.25" x14ac:dyDescent="0.2">
      <c r="A490" s="419" t="s">
        <v>353</v>
      </c>
      <c r="B490" s="195" t="s">
        <v>1749</v>
      </c>
    </row>
    <row r="491" spans="1:6" x14ac:dyDescent="0.2">
      <c r="A491" s="419"/>
      <c r="B491" s="195" t="s">
        <v>1748</v>
      </c>
      <c r="C491" s="423" t="s">
        <v>49</v>
      </c>
      <c r="D491" s="427">
        <v>12</v>
      </c>
      <c r="E491" s="542"/>
      <c r="F491" s="547">
        <f t="shared" ref="F491" si="71">ROUND(D491*E491,2)</f>
        <v>0</v>
      </c>
    </row>
    <row r="492" spans="1:6" x14ac:dyDescent="0.2">
      <c r="A492" s="419"/>
      <c r="B492" s="195"/>
      <c r="D492" s="427"/>
    </row>
    <row r="493" spans="1:6" ht="38.25" x14ac:dyDescent="0.2">
      <c r="A493" s="419" t="s">
        <v>355</v>
      </c>
      <c r="B493" s="195" t="s">
        <v>1747</v>
      </c>
      <c r="C493" s="423" t="s">
        <v>48</v>
      </c>
      <c r="D493" s="427">
        <v>110</v>
      </c>
      <c r="E493" s="542"/>
      <c r="F493" s="547">
        <f t="shared" ref="F493" si="72">ROUND(D493*E493,2)</f>
        <v>0</v>
      </c>
    </row>
    <row r="494" spans="1:6" x14ac:dyDescent="0.2">
      <c r="A494" s="419"/>
      <c r="B494" s="195"/>
      <c r="D494" s="427"/>
    </row>
    <row r="495" spans="1:6" ht="25.5" x14ac:dyDescent="0.2">
      <c r="A495" s="419" t="s">
        <v>357</v>
      </c>
      <c r="B495" s="195" t="s">
        <v>1746</v>
      </c>
      <c r="C495" s="423" t="s">
        <v>48</v>
      </c>
      <c r="D495" s="427">
        <v>5</v>
      </c>
      <c r="E495" s="542"/>
      <c r="F495" s="547">
        <f t="shared" ref="F495" si="73">ROUND(D495*E495,2)</f>
        <v>0</v>
      </c>
    </row>
    <row r="496" spans="1:6" x14ac:dyDescent="0.2">
      <c r="A496" s="419"/>
      <c r="B496" s="195"/>
      <c r="D496" s="427"/>
    </row>
    <row r="497" spans="1:6" ht="38.25" x14ac:dyDescent="0.2">
      <c r="A497" s="419" t="s">
        <v>359</v>
      </c>
      <c r="B497" s="195" t="s">
        <v>1745</v>
      </c>
      <c r="D497" s="427"/>
    </row>
    <row r="498" spans="1:6" x14ac:dyDescent="0.2">
      <c r="A498" s="419"/>
      <c r="B498" s="428" t="s">
        <v>1744</v>
      </c>
      <c r="C498" s="423" t="s">
        <v>48</v>
      </c>
      <c r="D498" s="427">
        <v>10</v>
      </c>
      <c r="E498" s="542"/>
      <c r="F498" s="547">
        <f t="shared" ref="F498:F502" si="74">ROUND(D498*E498,2)</f>
        <v>0</v>
      </c>
    </row>
    <row r="499" spans="1:6" x14ac:dyDescent="0.2">
      <c r="A499" s="419"/>
      <c r="B499" s="428" t="s">
        <v>1743</v>
      </c>
      <c r="C499" s="423" t="s">
        <v>48</v>
      </c>
      <c r="D499" s="427">
        <v>8</v>
      </c>
      <c r="E499" s="542"/>
      <c r="F499" s="547">
        <f t="shared" si="74"/>
        <v>0</v>
      </c>
    </row>
    <row r="500" spans="1:6" x14ac:dyDescent="0.2">
      <c r="A500" s="419"/>
      <c r="B500" s="428" t="s">
        <v>1742</v>
      </c>
      <c r="C500" s="423" t="s">
        <v>48</v>
      </c>
      <c r="D500" s="427">
        <v>5</v>
      </c>
      <c r="E500" s="542"/>
      <c r="F500" s="547">
        <f t="shared" si="74"/>
        <v>0</v>
      </c>
    </row>
    <row r="501" spans="1:6" x14ac:dyDescent="0.2">
      <c r="A501" s="419"/>
      <c r="B501" s="428" t="s">
        <v>1741</v>
      </c>
      <c r="C501" s="423" t="s">
        <v>48</v>
      </c>
      <c r="D501" s="427">
        <v>3</v>
      </c>
      <c r="E501" s="542"/>
      <c r="F501" s="547">
        <f t="shared" si="74"/>
        <v>0</v>
      </c>
    </row>
    <row r="502" spans="1:6" x14ac:dyDescent="0.2">
      <c r="A502" s="419"/>
      <c r="B502" s="428" t="s">
        <v>1740</v>
      </c>
      <c r="C502" s="423" t="s">
        <v>48</v>
      </c>
      <c r="D502" s="427">
        <v>5</v>
      </c>
      <c r="E502" s="542"/>
      <c r="F502" s="547">
        <f t="shared" si="74"/>
        <v>0</v>
      </c>
    </row>
    <row r="503" spans="1:6" x14ac:dyDescent="0.2">
      <c r="A503" s="419"/>
      <c r="B503" s="428" t="s">
        <v>1739</v>
      </c>
      <c r="C503" s="423" t="s">
        <v>48</v>
      </c>
      <c r="D503" s="427">
        <v>4</v>
      </c>
      <c r="E503" s="542"/>
      <c r="F503" s="547">
        <f t="shared" ref="F503:F504" si="75">ROUND(D503*E503,2)</f>
        <v>0</v>
      </c>
    </row>
    <row r="504" spans="1:6" x14ac:dyDescent="0.2">
      <c r="A504" s="419"/>
      <c r="B504" s="428" t="s">
        <v>1738</v>
      </c>
      <c r="C504" s="423" t="s">
        <v>48</v>
      </c>
      <c r="D504" s="427">
        <v>1</v>
      </c>
      <c r="E504" s="542"/>
      <c r="F504" s="547">
        <f t="shared" si="75"/>
        <v>0</v>
      </c>
    </row>
    <row r="505" spans="1:6" x14ac:dyDescent="0.2">
      <c r="A505" s="419"/>
      <c r="B505" s="195"/>
    </row>
    <row r="506" spans="1:6" ht="63.75" x14ac:dyDescent="0.2">
      <c r="A506" s="419" t="s">
        <v>361</v>
      </c>
      <c r="B506" s="195" t="s">
        <v>1737</v>
      </c>
      <c r="C506" s="423" t="s">
        <v>48</v>
      </c>
      <c r="D506" s="427">
        <v>5</v>
      </c>
      <c r="E506" s="542"/>
      <c r="F506" s="547">
        <f t="shared" ref="F506" si="76">ROUND(D506*E506,2)</f>
        <v>0</v>
      </c>
    </row>
    <row r="507" spans="1:6" x14ac:dyDescent="0.2">
      <c r="A507" s="419"/>
      <c r="B507" s="397"/>
      <c r="D507" s="427"/>
    </row>
    <row r="508" spans="1:6" ht="51" x14ac:dyDescent="0.2">
      <c r="A508" s="419" t="s">
        <v>363</v>
      </c>
      <c r="B508" s="486" t="s">
        <v>1736</v>
      </c>
      <c r="D508" s="427"/>
    </row>
    <row r="509" spans="1:6" ht="25.5" x14ac:dyDescent="0.2">
      <c r="A509" s="419"/>
      <c r="B509" s="487" t="s">
        <v>1731</v>
      </c>
      <c r="C509" s="485" t="s">
        <v>49</v>
      </c>
      <c r="D509" s="643">
        <v>100</v>
      </c>
      <c r="E509" s="542"/>
      <c r="F509" s="547">
        <f t="shared" ref="F509:F513" si="77">ROUND(D509*E509,2)</f>
        <v>0</v>
      </c>
    </row>
    <row r="510" spans="1:6" ht="25.5" x14ac:dyDescent="0.2">
      <c r="A510" s="419"/>
      <c r="B510" s="487" t="s">
        <v>1730</v>
      </c>
      <c r="C510" s="485" t="s">
        <v>49</v>
      </c>
      <c r="D510" s="643">
        <v>100</v>
      </c>
      <c r="E510" s="542"/>
      <c r="F510" s="547">
        <f t="shared" si="77"/>
        <v>0</v>
      </c>
    </row>
    <row r="511" spans="1:6" ht="25.5" x14ac:dyDescent="0.2">
      <c r="A511" s="419"/>
      <c r="B511" s="487" t="s">
        <v>1735</v>
      </c>
      <c r="C511" s="485" t="s">
        <v>49</v>
      </c>
      <c r="D511" s="643">
        <v>100</v>
      </c>
      <c r="E511" s="542"/>
      <c r="F511" s="547">
        <f t="shared" si="77"/>
        <v>0</v>
      </c>
    </row>
    <row r="512" spans="1:6" ht="25.5" x14ac:dyDescent="0.2">
      <c r="A512" s="419"/>
      <c r="B512" s="487" t="s">
        <v>1734</v>
      </c>
      <c r="C512" s="485" t="s">
        <v>49</v>
      </c>
      <c r="D512" s="643">
        <v>50</v>
      </c>
      <c r="E512" s="542"/>
      <c r="F512" s="547">
        <f t="shared" si="77"/>
        <v>0</v>
      </c>
    </row>
    <row r="513" spans="1:6" ht="25.5" x14ac:dyDescent="0.2">
      <c r="A513" s="419"/>
      <c r="B513" s="487" t="s">
        <v>1733</v>
      </c>
      <c r="C513" s="485" t="s">
        <v>49</v>
      </c>
      <c r="D513" s="643">
        <v>30</v>
      </c>
      <c r="E513" s="542"/>
      <c r="F513" s="547">
        <f t="shared" si="77"/>
        <v>0</v>
      </c>
    </row>
    <row r="514" spans="1:6" x14ac:dyDescent="0.2">
      <c r="A514" s="419"/>
      <c r="B514" s="195"/>
    </row>
    <row r="515" spans="1:6" ht="76.5" x14ac:dyDescent="0.2">
      <c r="A515" s="419" t="s">
        <v>1134</v>
      </c>
      <c r="B515" s="486" t="s">
        <v>1732</v>
      </c>
    </row>
    <row r="516" spans="1:6" ht="25.5" x14ac:dyDescent="0.2">
      <c r="A516" s="419"/>
      <c r="B516" s="487" t="s">
        <v>1731</v>
      </c>
      <c r="C516" s="485" t="s">
        <v>49</v>
      </c>
      <c r="D516" s="643">
        <v>50</v>
      </c>
      <c r="E516" s="542"/>
      <c r="F516" s="547">
        <f t="shared" ref="F516:F517" si="78">ROUND(D516*E516,2)</f>
        <v>0</v>
      </c>
    </row>
    <row r="517" spans="1:6" ht="25.5" x14ac:dyDescent="0.2">
      <c r="A517" s="419"/>
      <c r="B517" s="487" t="s">
        <v>1730</v>
      </c>
      <c r="C517" s="485" t="s">
        <v>49</v>
      </c>
      <c r="D517" s="643">
        <v>50</v>
      </c>
      <c r="E517" s="542"/>
      <c r="F517" s="547">
        <f t="shared" si="78"/>
        <v>0</v>
      </c>
    </row>
    <row r="518" spans="1:6" x14ac:dyDescent="0.2">
      <c r="A518" s="419"/>
      <c r="B518" s="195"/>
    </row>
    <row r="519" spans="1:6" ht="51" x14ac:dyDescent="0.2">
      <c r="A519" s="419" t="s">
        <v>1139</v>
      </c>
      <c r="B519" s="195" t="s">
        <v>1729</v>
      </c>
    </row>
    <row r="520" spans="1:6" ht="25.5" x14ac:dyDescent="0.2">
      <c r="A520" s="419"/>
      <c r="B520" s="428" t="s">
        <v>1728</v>
      </c>
      <c r="C520" s="423" t="s">
        <v>48</v>
      </c>
      <c r="D520" s="427">
        <v>4</v>
      </c>
      <c r="E520" s="542"/>
      <c r="F520" s="547">
        <f t="shared" ref="F520:F531" si="79">ROUND(D520*E520,2)</f>
        <v>0</v>
      </c>
    </row>
    <row r="521" spans="1:6" x14ac:dyDescent="0.2">
      <c r="A521" s="419"/>
      <c r="B521" s="428" t="s">
        <v>1727</v>
      </c>
      <c r="C521" s="423" t="s">
        <v>48</v>
      </c>
      <c r="D521" s="427">
        <v>17</v>
      </c>
      <c r="E521" s="542"/>
      <c r="F521" s="547">
        <f t="shared" si="79"/>
        <v>0</v>
      </c>
    </row>
    <row r="522" spans="1:6" x14ac:dyDescent="0.2">
      <c r="A522" s="419"/>
      <c r="B522" s="428" t="s">
        <v>1726</v>
      </c>
      <c r="C522" s="423" t="s">
        <v>48</v>
      </c>
      <c r="D522" s="427">
        <v>17</v>
      </c>
      <c r="E522" s="542"/>
      <c r="F522" s="547">
        <f t="shared" si="79"/>
        <v>0</v>
      </c>
    </row>
    <row r="523" spans="1:6" x14ac:dyDescent="0.2">
      <c r="A523" s="419"/>
      <c r="B523" s="428" t="s">
        <v>1725</v>
      </c>
      <c r="C523" s="423" t="s">
        <v>48</v>
      </c>
      <c r="D523" s="427">
        <v>6</v>
      </c>
      <c r="E523" s="542"/>
      <c r="F523" s="547">
        <f t="shared" si="79"/>
        <v>0</v>
      </c>
    </row>
    <row r="524" spans="1:6" x14ac:dyDescent="0.2">
      <c r="A524" s="419"/>
      <c r="B524" s="428" t="s">
        <v>1724</v>
      </c>
      <c r="C524" s="423" t="s">
        <v>48</v>
      </c>
      <c r="D524" s="427">
        <v>5</v>
      </c>
      <c r="E524" s="542"/>
      <c r="F524" s="547">
        <f t="shared" si="79"/>
        <v>0</v>
      </c>
    </row>
    <row r="525" spans="1:6" x14ac:dyDescent="0.2">
      <c r="A525" s="419"/>
      <c r="B525" s="428" t="s">
        <v>1723</v>
      </c>
      <c r="C525" s="423" t="s">
        <v>48</v>
      </c>
      <c r="D525" s="427">
        <v>5</v>
      </c>
      <c r="E525" s="542"/>
      <c r="F525" s="547">
        <f t="shared" si="79"/>
        <v>0</v>
      </c>
    </row>
    <row r="526" spans="1:6" x14ac:dyDescent="0.2">
      <c r="A526" s="419"/>
      <c r="B526" s="428" t="s">
        <v>1722</v>
      </c>
      <c r="C526" s="423" t="s">
        <v>48</v>
      </c>
      <c r="D526" s="427">
        <v>1</v>
      </c>
      <c r="E526" s="542"/>
      <c r="F526" s="547">
        <f t="shared" si="79"/>
        <v>0</v>
      </c>
    </row>
    <row r="527" spans="1:6" x14ac:dyDescent="0.2">
      <c r="A527" s="419"/>
      <c r="B527" s="428" t="s">
        <v>1721</v>
      </c>
      <c r="C527" s="423" t="s">
        <v>48</v>
      </c>
      <c r="D527" s="427">
        <v>1</v>
      </c>
      <c r="E527" s="542"/>
      <c r="F527" s="547">
        <f t="shared" si="79"/>
        <v>0</v>
      </c>
    </row>
    <row r="528" spans="1:6" x14ac:dyDescent="0.2">
      <c r="A528" s="419"/>
      <c r="B528" s="428" t="s">
        <v>1720</v>
      </c>
      <c r="C528" s="423" t="s">
        <v>48</v>
      </c>
      <c r="D528" s="427">
        <v>1</v>
      </c>
      <c r="E528" s="542"/>
      <c r="F528" s="547">
        <f t="shared" si="79"/>
        <v>0</v>
      </c>
    </row>
    <row r="529" spans="1:6" x14ac:dyDescent="0.2">
      <c r="A529" s="419"/>
      <c r="B529" s="428" t="s">
        <v>1719</v>
      </c>
      <c r="C529" s="423" t="s">
        <v>48</v>
      </c>
      <c r="D529" s="427">
        <v>5</v>
      </c>
      <c r="E529" s="542"/>
      <c r="F529" s="547">
        <f t="shared" si="79"/>
        <v>0</v>
      </c>
    </row>
    <row r="530" spans="1:6" x14ac:dyDescent="0.2">
      <c r="A530" s="419"/>
      <c r="B530" s="428" t="s">
        <v>1718</v>
      </c>
      <c r="C530" s="423" t="s">
        <v>48</v>
      </c>
      <c r="D530" s="427">
        <v>5</v>
      </c>
      <c r="E530" s="542"/>
      <c r="F530" s="547">
        <f t="shared" si="79"/>
        <v>0</v>
      </c>
    </row>
    <row r="531" spans="1:6" x14ac:dyDescent="0.2">
      <c r="A531" s="419"/>
      <c r="B531" s="428" t="s">
        <v>1717</v>
      </c>
      <c r="C531" s="423" t="s">
        <v>48</v>
      </c>
      <c r="D531" s="427">
        <v>5</v>
      </c>
      <c r="E531" s="542"/>
      <c r="F531" s="547">
        <f t="shared" si="79"/>
        <v>0</v>
      </c>
    </row>
    <row r="532" spans="1:6" x14ac:dyDescent="0.2">
      <c r="A532" s="419"/>
      <c r="B532" s="415"/>
      <c r="C532" s="417"/>
      <c r="D532" s="635"/>
      <c r="F532" s="813"/>
    </row>
    <row r="533" spans="1:6" x14ac:dyDescent="0.2">
      <c r="A533" s="419"/>
      <c r="B533" s="195"/>
    </row>
    <row r="534" spans="1:6" ht="38.25" x14ac:dyDescent="0.2">
      <c r="A534" s="419" t="s">
        <v>1146</v>
      </c>
      <c r="B534" s="465" t="s">
        <v>1716</v>
      </c>
      <c r="C534" s="423" t="s">
        <v>48</v>
      </c>
      <c r="D534" s="427">
        <v>1</v>
      </c>
      <c r="E534" s="542"/>
      <c r="F534" s="547">
        <f t="shared" ref="F534" si="80">ROUND(D534*E534,2)</f>
        <v>0</v>
      </c>
    </row>
    <row r="535" spans="1:6" x14ac:dyDescent="0.2">
      <c r="A535" s="419"/>
      <c r="B535" s="397"/>
      <c r="D535" s="427"/>
    </row>
    <row r="536" spans="1:6" ht="51" x14ac:dyDescent="0.2">
      <c r="A536" s="419" t="s">
        <v>1153</v>
      </c>
      <c r="B536" s="465" t="s">
        <v>1715</v>
      </c>
      <c r="C536" s="423" t="s">
        <v>48</v>
      </c>
      <c r="D536" s="427">
        <v>1</v>
      </c>
      <c r="E536" s="542"/>
      <c r="F536" s="547">
        <f t="shared" ref="F536" si="81">ROUND(D536*E536,2)</f>
        <v>0</v>
      </c>
    </row>
    <row r="537" spans="1:6" x14ac:dyDescent="0.2">
      <c r="A537" s="419"/>
      <c r="B537" s="397"/>
      <c r="D537" s="427"/>
    </row>
    <row r="538" spans="1:6" ht="51" x14ac:dyDescent="0.2">
      <c r="A538" s="419" t="s">
        <v>1156</v>
      </c>
      <c r="B538" s="195" t="s">
        <v>1714</v>
      </c>
      <c r="C538" s="423" t="s">
        <v>42</v>
      </c>
      <c r="D538" s="427">
        <v>50</v>
      </c>
      <c r="E538" s="542"/>
      <c r="F538" s="547">
        <f t="shared" ref="F538:F539" si="82">ROUND(D538*E538,2)</f>
        <v>0</v>
      </c>
    </row>
    <row r="539" spans="1:6" ht="51" x14ac:dyDescent="0.2">
      <c r="A539" s="419"/>
      <c r="B539" s="428" t="s">
        <v>1713</v>
      </c>
      <c r="C539" s="423" t="s">
        <v>48</v>
      </c>
      <c r="D539" s="427">
        <v>25</v>
      </c>
      <c r="E539" s="542"/>
      <c r="F539" s="547">
        <f t="shared" si="82"/>
        <v>0</v>
      </c>
    </row>
    <row r="540" spans="1:6" x14ac:dyDescent="0.2">
      <c r="A540" s="419"/>
      <c r="B540" s="195"/>
      <c r="D540" s="427"/>
    </row>
    <row r="541" spans="1:6" ht="63.75" x14ac:dyDescent="0.2">
      <c r="A541" s="419" t="s">
        <v>1160</v>
      </c>
      <c r="B541" s="195" t="s">
        <v>1712</v>
      </c>
      <c r="C541" s="423" t="s">
        <v>48</v>
      </c>
      <c r="D541" s="427">
        <v>40</v>
      </c>
      <c r="E541" s="542"/>
      <c r="F541" s="547">
        <f t="shared" ref="F541" si="83">ROUND(D541*E541,2)</f>
        <v>0</v>
      </c>
    </row>
    <row r="542" spans="1:6" x14ac:dyDescent="0.2">
      <c r="A542" s="419"/>
      <c r="B542" s="195"/>
      <c r="D542" s="427"/>
    </row>
    <row r="543" spans="1:6" ht="114.75" x14ac:dyDescent="0.2">
      <c r="A543" s="419" t="s">
        <v>1163</v>
      </c>
      <c r="B543" s="486" t="s">
        <v>1711</v>
      </c>
      <c r="D543" s="427"/>
    </row>
    <row r="544" spans="1:6" x14ac:dyDescent="0.2">
      <c r="A544" s="419"/>
      <c r="B544" s="195" t="s">
        <v>943</v>
      </c>
      <c r="C544" s="423" t="s">
        <v>48</v>
      </c>
      <c r="D544" s="427">
        <v>1</v>
      </c>
      <c r="E544" s="542"/>
      <c r="F544" s="547">
        <f t="shared" ref="F544" si="84">ROUND(D544*E544,2)</f>
        <v>0</v>
      </c>
    </row>
    <row r="545" spans="1:6" x14ac:dyDescent="0.2">
      <c r="A545" s="419"/>
      <c r="B545" s="195"/>
    </row>
    <row r="546" spans="1:6" ht="38.25" x14ac:dyDescent="0.2">
      <c r="A546" s="419" t="s">
        <v>1169</v>
      </c>
      <c r="B546" s="195" t="s">
        <v>1710</v>
      </c>
      <c r="C546" s="423" t="s">
        <v>49</v>
      </c>
      <c r="D546" s="427">
        <v>55</v>
      </c>
      <c r="E546" s="542"/>
      <c r="F546" s="547">
        <f t="shared" ref="F546" si="85">ROUND(D546*E546,2)</f>
        <v>0</v>
      </c>
    </row>
    <row r="547" spans="1:6" x14ac:dyDescent="0.2">
      <c r="A547" s="419"/>
      <c r="B547" s="195"/>
      <c r="D547" s="427"/>
    </row>
    <row r="548" spans="1:6" ht="51" x14ac:dyDescent="0.2">
      <c r="A548" s="419" t="s">
        <v>1173</v>
      </c>
      <c r="B548" s="195" t="s">
        <v>1709</v>
      </c>
      <c r="C548" s="423" t="s">
        <v>48</v>
      </c>
      <c r="D548" s="427">
        <v>10</v>
      </c>
      <c r="E548" s="542"/>
      <c r="F548" s="547">
        <f t="shared" ref="F548" si="86">ROUND(D548*E548,2)</f>
        <v>0</v>
      </c>
    </row>
    <row r="549" spans="1:6" x14ac:dyDescent="0.2">
      <c r="A549" s="419"/>
      <c r="B549" s="195"/>
      <c r="D549" s="427"/>
    </row>
    <row r="550" spans="1:6" ht="25.5" x14ac:dyDescent="0.2">
      <c r="A550" s="419" t="s">
        <v>1182</v>
      </c>
      <c r="B550" s="195" t="s">
        <v>1708</v>
      </c>
      <c r="C550" s="423" t="s">
        <v>48</v>
      </c>
      <c r="D550" s="427">
        <v>2</v>
      </c>
      <c r="E550" s="542"/>
      <c r="F550" s="547">
        <f t="shared" ref="F550" si="87">ROUND(D550*E550,2)</f>
        <v>0</v>
      </c>
    </row>
    <row r="551" spans="1:6" x14ac:dyDescent="0.2">
      <c r="A551" s="419"/>
      <c r="B551" s="195"/>
      <c r="D551" s="427"/>
    </row>
    <row r="552" spans="1:6" ht="63.75" x14ac:dyDescent="0.2">
      <c r="A552" s="419" t="s">
        <v>1184</v>
      </c>
      <c r="B552" s="486" t="s">
        <v>2037</v>
      </c>
      <c r="C552" s="485" t="s">
        <v>48</v>
      </c>
      <c r="D552" s="643">
        <v>100</v>
      </c>
      <c r="E552" s="542"/>
      <c r="F552" s="547">
        <f t="shared" ref="F552" si="88">ROUND(D552*E552,2)</f>
        <v>0</v>
      </c>
    </row>
    <row r="553" spans="1:6" x14ac:dyDescent="0.2">
      <c r="A553" s="419"/>
      <c r="B553" s="195"/>
    </row>
    <row r="554" spans="1:6" ht="25.5" x14ac:dyDescent="0.2">
      <c r="A554" s="419" t="s">
        <v>1186</v>
      </c>
      <c r="B554" s="195" t="s">
        <v>1707</v>
      </c>
    </row>
    <row r="555" spans="1:6" x14ac:dyDescent="0.2">
      <c r="A555" s="419"/>
      <c r="B555" s="428" t="s">
        <v>1706</v>
      </c>
    </row>
    <row r="556" spans="1:6" ht="25.5" x14ac:dyDescent="0.2">
      <c r="A556" s="419"/>
      <c r="B556" s="428" t="s">
        <v>1705</v>
      </c>
    </row>
    <row r="557" spans="1:6" x14ac:dyDescent="0.2">
      <c r="A557" s="419"/>
      <c r="B557" s="428" t="s">
        <v>1704</v>
      </c>
    </row>
    <row r="558" spans="1:6" x14ac:dyDescent="0.2">
      <c r="A558" s="419"/>
      <c r="B558" s="428" t="s">
        <v>1703</v>
      </c>
    </row>
    <row r="559" spans="1:6" ht="25.5" x14ac:dyDescent="0.2">
      <c r="A559" s="419"/>
      <c r="B559" s="428" t="s">
        <v>1702</v>
      </c>
    </row>
    <row r="560" spans="1:6" x14ac:dyDescent="0.2">
      <c r="A560" s="419"/>
      <c r="B560" s="195" t="s">
        <v>1543</v>
      </c>
      <c r="C560" s="423" t="s">
        <v>943</v>
      </c>
      <c r="D560" s="427">
        <v>1</v>
      </c>
      <c r="E560" s="542"/>
      <c r="F560" s="547">
        <f t="shared" ref="F560" si="89">ROUND(D560*E560,2)</f>
        <v>0</v>
      </c>
    </row>
    <row r="561" spans="1:6" ht="13.5" thickBot="1" x14ac:dyDescent="0.25">
      <c r="A561" s="419"/>
      <c r="B561" s="195"/>
    </row>
    <row r="562" spans="1:6" ht="13.5" thickBot="1" x14ac:dyDescent="0.25">
      <c r="A562" s="470">
        <f>A480</f>
        <v>6</v>
      </c>
      <c r="B562" s="484" t="str">
        <f>B480</f>
        <v>OSTALO</v>
      </c>
      <c r="C562" s="424"/>
      <c r="D562" s="632" t="s">
        <v>14</v>
      </c>
      <c r="E562" s="649"/>
      <c r="F562" s="812">
        <f>SUM(F482:F561)</f>
        <v>0</v>
      </c>
    </row>
    <row r="563" spans="1:6" s="158" customFormat="1" x14ac:dyDescent="0.2">
      <c r="A563" s="449"/>
      <c r="B563" s="453"/>
      <c r="C563" s="448"/>
      <c r="D563" s="636"/>
      <c r="E563" s="651"/>
      <c r="F563" s="815"/>
    </row>
    <row r="564" spans="1:6" s="158" customFormat="1" x14ac:dyDescent="0.2">
      <c r="A564" s="449"/>
      <c r="B564" s="453"/>
      <c r="C564" s="448"/>
      <c r="D564" s="636"/>
      <c r="E564" s="651"/>
      <c r="F564" s="815"/>
    </row>
    <row r="565" spans="1:6" s="158" customFormat="1" ht="13.5" thickBot="1" x14ac:dyDescent="0.25">
      <c r="A565" s="449"/>
      <c r="B565" s="453" t="s">
        <v>15</v>
      </c>
      <c r="C565" s="448"/>
      <c r="D565" s="636"/>
      <c r="E565" s="651"/>
      <c r="F565" s="815"/>
    </row>
    <row r="566" spans="1:6" s="158" customFormat="1" ht="13.5" thickBot="1" x14ac:dyDescent="0.25">
      <c r="A566" s="426" t="str">
        <f>A47</f>
        <v>I.</v>
      </c>
      <c r="B566" s="452" t="str">
        <f>B47</f>
        <v>JAKA STRUJA</v>
      </c>
      <c r="C566" s="424"/>
      <c r="D566" s="632"/>
      <c r="E566" s="649"/>
      <c r="F566" s="812"/>
    </row>
    <row r="567" spans="1:6" s="158" customFormat="1" x14ac:dyDescent="0.2">
      <c r="A567" s="483">
        <f>A258</f>
        <v>1</v>
      </c>
      <c r="B567" s="453" t="str">
        <f>B258</f>
        <v>RAZDJELNICI</v>
      </c>
      <c r="C567" s="448"/>
      <c r="D567" s="636" t="str">
        <f>D258</f>
        <v>UKUPNO:</v>
      </c>
      <c r="E567" s="651"/>
      <c r="F567" s="815">
        <f>F258</f>
        <v>0</v>
      </c>
    </row>
    <row r="568" spans="1:6" s="158" customFormat="1" x14ac:dyDescent="0.2">
      <c r="A568" s="483" t="str">
        <f>A323</f>
        <v>2.</v>
      </c>
      <c r="B568" s="453" t="str">
        <f>B323</f>
        <v>RASVJETA</v>
      </c>
      <c r="C568" s="448"/>
      <c r="D568" s="636" t="str">
        <f>D323</f>
        <v>UKUPNO:</v>
      </c>
      <c r="E568" s="651"/>
      <c r="F568" s="815">
        <f>F323</f>
        <v>0</v>
      </c>
    </row>
    <row r="569" spans="1:6" s="158" customFormat="1" x14ac:dyDescent="0.2">
      <c r="A569" s="483">
        <f>A363</f>
        <v>3</v>
      </c>
      <c r="B569" s="453" t="str">
        <f>B363</f>
        <v>SIGURNOSNA RASVJETA</v>
      </c>
      <c r="C569" s="448"/>
      <c r="D569" s="636" t="str">
        <f>D363</f>
        <v>UKUPNO:</v>
      </c>
      <c r="E569" s="651"/>
      <c r="F569" s="815">
        <f>F363</f>
        <v>0</v>
      </c>
    </row>
    <row r="570" spans="1:6" s="158" customFormat="1" x14ac:dyDescent="0.2">
      <c r="A570" s="449" t="str">
        <f>A433</f>
        <v>4.</v>
      </c>
      <c r="B570" s="453" t="str">
        <f>B433</f>
        <v>SKLOPKE, TIPKALA I PRIKLJUČNICE</v>
      </c>
      <c r="C570" s="448"/>
      <c r="D570" s="636" t="str">
        <f>D433</f>
        <v>UKUPNO:</v>
      </c>
      <c r="E570" s="651"/>
      <c r="F570" s="815">
        <f>F433</f>
        <v>0</v>
      </c>
    </row>
    <row r="571" spans="1:6" s="158" customFormat="1" x14ac:dyDescent="0.2">
      <c r="A571" s="449">
        <f>A475</f>
        <v>5</v>
      </c>
      <c r="B571" s="453" t="str">
        <f>B475</f>
        <v>KABELI</v>
      </c>
      <c r="C571" s="448"/>
      <c r="D571" s="636" t="str">
        <f>D475</f>
        <v>UKUPNO:</v>
      </c>
      <c r="E571" s="651"/>
      <c r="F571" s="815">
        <f>F475</f>
        <v>0</v>
      </c>
    </row>
    <row r="572" spans="1:6" s="158" customFormat="1" ht="13.5" thickBot="1" x14ac:dyDescent="0.25">
      <c r="A572" s="481">
        <f>A562</f>
        <v>6</v>
      </c>
      <c r="B572" s="482" t="str">
        <f>B562</f>
        <v>OSTALO</v>
      </c>
      <c r="C572" s="855"/>
      <c r="D572" s="655" t="str">
        <f>D562</f>
        <v>UKUPNO:</v>
      </c>
      <c r="E572" s="660"/>
      <c r="F572" s="816">
        <f>F562</f>
        <v>0</v>
      </c>
    </row>
    <row r="573" spans="1:6" s="158" customFormat="1" ht="14.25" thickTop="1" thickBot="1" x14ac:dyDescent="0.25">
      <c r="A573" s="480" t="str">
        <f>A566</f>
        <v>I.</v>
      </c>
      <c r="B573" s="479" t="str">
        <f>B566</f>
        <v>JAKA STRUJA</v>
      </c>
      <c r="C573" s="478"/>
      <c r="D573" s="637" t="s">
        <v>14</v>
      </c>
      <c r="E573" s="652"/>
      <c r="F573" s="817">
        <f>SUM(F567:F572)</f>
        <v>0</v>
      </c>
    </row>
    <row r="574" spans="1:6" ht="14.45" customHeight="1" x14ac:dyDescent="0.2">
      <c r="A574" s="419"/>
    </row>
    <row r="575" spans="1:6" ht="14.45" customHeight="1" x14ac:dyDescent="0.2">
      <c r="A575" s="419"/>
    </row>
    <row r="576" spans="1:6" ht="14.45" customHeight="1" x14ac:dyDescent="0.2">
      <c r="A576" s="419"/>
    </row>
    <row r="577" spans="1:6" ht="14.45" customHeight="1" x14ac:dyDescent="0.2">
      <c r="A577" s="419"/>
    </row>
    <row r="578" spans="1:6" x14ac:dyDescent="0.2">
      <c r="A578" s="419"/>
    </row>
    <row r="579" spans="1:6" x14ac:dyDescent="0.2">
      <c r="A579" s="419"/>
    </row>
    <row r="580" spans="1:6" x14ac:dyDescent="0.2">
      <c r="A580" s="419"/>
    </row>
    <row r="581" spans="1:6" ht="13.5" thickBot="1" x14ac:dyDescent="0.25">
      <c r="A581" s="419"/>
    </row>
    <row r="582" spans="1:6" ht="13.5" thickBot="1" x14ac:dyDescent="0.25">
      <c r="A582" s="477" t="s">
        <v>285</v>
      </c>
      <c r="B582" s="476" t="s">
        <v>1701</v>
      </c>
      <c r="C582" s="475"/>
      <c r="D582" s="638"/>
      <c r="E582" s="653"/>
      <c r="F582" s="818"/>
    </row>
    <row r="583" spans="1:6" ht="13.5" thickBot="1" x14ac:dyDescent="0.25">
      <c r="A583" s="419"/>
      <c r="B583" s="195"/>
    </row>
    <row r="584" spans="1:6" ht="13.5" thickBot="1" x14ac:dyDescent="0.25">
      <c r="A584" s="461" t="s">
        <v>351</v>
      </c>
      <c r="B584" s="460" t="s">
        <v>1700</v>
      </c>
      <c r="C584" s="459"/>
      <c r="D584" s="631"/>
      <c r="E584" s="648"/>
      <c r="F584" s="811"/>
    </row>
    <row r="585" spans="1:6" x14ac:dyDescent="0.2">
      <c r="A585" s="418"/>
      <c r="B585" s="415"/>
    </row>
    <row r="586" spans="1:6" x14ac:dyDescent="0.2">
      <c r="A586" s="419"/>
      <c r="B586" s="471"/>
      <c r="E586" s="454"/>
      <c r="F586" s="819"/>
    </row>
    <row r="587" spans="1:6" ht="102" x14ac:dyDescent="0.2">
      <c r="A587" s="419"/>
      <c r="B587" s="430" t="s">
        <v>2063</v>
      </c>
      <c r="E587" s="454"/>
      <c r="F587" s="819"/>
    </row>
    <row r="588" spans="1:6" x14ac:dyDescent="0.2">
      <c r="A588" s="419"/>
      <c r="B588" s="471"/>
      <c r="E588" s="454"/>
      <c r="F588" s="819"/>
    </row>
    <row r="589" spans="1:6" ht="89.25" x14ac:dyDescent="0.2">
      <c r="A589" s="527" t="s">
        <v>351</v>
      </c>
      <c r="B589" s="397" t="s">
        <v>1699</v>
      </c>
      <c r="E589" s="454"/>
      <c r="F589" s="819"/>
    </row>
    <row r="590" spans="1:6" x14ac:dyDescent="0.2">
      <c r="A590" s="419"/>
      <c r="B590" s="473" t="s">
        <v>1698</v>
      </c>
      <c r="E590" s="454"/>
      <c r="F590" s="819"/>
    </row>
    <row r="591" spans="1:6" ht="25.5" x14ac:dyDescent="0.2">
      <c r="A591" s="419"/>
      <c r="B591" s="473" t="s">
        <v>1697</v>
      </c>
      <c r="E591" s="454"/>
      <c r="F591" s="819"/>
    </row>
    <row r="592" spans="1:6" ht="25.5" x14ac:dyDescent="0.2">
      <c r="A592" s="419"/>
      <c r="B592" s="473" t="s">
        <v>1696</v>
      </c>
      <c r="E592" s="454"/>
      <c r="F592" s="819"/>
    </row>
    <row r="593" spans="1:6" ht="25.5" x14ac:dyDescent="0.2">
      <c r="A593" s="419"/>
      <c r="B593" s="473" t="s">
        <v>1695</v>
      </c>
      <c r="E593" s="454"/>
      <c r="F593" s="819"/>
    </row>
    <row r="594" spans="1:6" ht="153" x14ac:dyDescent="0.2">
      <c r="A594" s="419"/>
      <c r="B594" s="473" t="s">
        <v>1694</v>
      </c>
      <c r="E594" s="454"/>
      <c r="F594" s="819"/>
    </row>
    <row r="595" spans="1:6" x14ac:dyDescent="0.2">
      <c r="A595" s="419"/>
      <c r="B595" s="473" t="s">
        <v>1693</v>
      </c>
      <c r="E595" s="454"/>
      <c r="F595" s="819"/>
    </row>
    <row r="596" spans="1:6" ht="89.25" x14ac:dyDescent="0.2">
      <c r="A596" s="419"/>
      <c r="B596" s="473" t="s">
        <v>1692</v>
      </c>
      <c r="E596" s="454"/>
      <c r="F596" s="819"/>
    </row>
    <row r="597" spans="1:6" ht="38.25" x14ac:dyDescent="0.2">
      <c r="A597" s="419"/>
      <c r="B597" s="474" t="s">
        <v>1691</v>
      </c>
      <c r="E597" s="454"/>
      <c r="F597" s="819"/>
    </row>
    <row r="598" spans="1:6" x14ac:dyDescent="0.2">
      <c r="A598" s="419"/>
      <c r="B598" s="473" t="s">
        <v>1690</v>
      </c>
      <c r="E598" s="454"/>
      <c r="F598" s="819"/>
    </row>
    <row r="599" spans="1:6" x14ac:dyDescent="0.2">
      <c r="A599" s="419"/>
      <c r="B599" s="473" t="s">
        <v>1689</v>
      </c>
      <c r="E599" s="454"/>
      <c r="F599" s="819"/>
    </row>
    <row r="600" spans="1:6" x14ac:dyDescent="0.2">
      <c r="A600" s="419"/>
      <c r="B600" s="473" t="s">
        <v>1688</v>
      </c>
      <c r="E600" s="454"/>
      <c r="F600" s="819"/>
    </row>
    <row r="601" spans="1:6" x14ac:dyDescent="0.2">
      <c r="A601" s="419"/>
      <c r="B601" s="473" t="s">
        <v>1687</v>
      </c>
      <c r="E601" s="454"/>
      <c r="F601" s="819"/>
    </row>
    <row r="602" spans="1:6" x14ac:dyDescent="0.2">
      <c r="A602" s="419"/>
      <c r="B602" s="473" t="s">
        <v>1686</v>
      </c>
      <c r="E602" s="454"/>
      <c r="F602" s="819"/>
    </row>
    <row r="603" spans="1:6" ht="25.5" x14ac:dyDescent="0.2">
      <c r="A603" s="419"/>
      <c r="B603" s="473" t="s">
        <v>1685</v>
      </c>
      <c r="E603" s="454"/>
      <c r="F603" s="819"/>
    </row>
    <row r="604" spans="1:6" x14ac:dyDescent="0.2">
      <c r="A604" s="419"/>
      <c r="B604" s="473" t="s">
        <v>1684</v>
      </c>
      <c r="E604" s="454"/>
      <c r="F604" s="819"/>
    </row>
    <row r="605" spans="1:6" ht="38.25" x14ac:dyDescent="0.2">
      <c r="A605" s="419"/>
      <c r="B605" s="473" t="s">
        <v>1683</v>
      </c>
      <c r="E605" s="454"/>
      <c r="F605" s="819"/>
    </row>
    <row r="606" spans="1:6" x14ac:dyDescent="0.2">
      <c r="A606" s="527"/>
      <c r="B606" s="472" t="s">
        <v>1682</v>
      </c>
      <c r="C606" s="423" t="s">
        <v>943</v>
      </c>
      <c r="D606" s="427">
        <v>1</v>
      </c>
      <c r="E606" s="542"/>
      <c r="F606" s="547">
        <f t="shared" ref="F606" si="90">ROUND(D606*E606,2)</f>
        <v>0</v>
      </c>
    </row>
    <row r="607" spans="1:6" x14ac:dyDescent="0.2">
      <c r="A607" s="419"/>
      <c r="B607" s="184"/>
      <c r="E607" s="454"/>
      <c r="F607" s="819"/>
    </row>
    <row r="608" spans="1:6" x14ac:dyDescent="0.2">
      <c r="A608" s="419"/>
      <c r="B608" s="471"/>
      <c r="E608" s="454"/>
      <c r="F608" s="819"/>
    </row>
    <row r="609" spans="1:6" ht="102" x14ac:dyDescent="0.2">
      <c r="A609" s="419" t="s">
        <v>353</v>
      </c>
      <c r="B609" s="195" t="s">
        <v>1681</v>
      </c>
      <c r="C609" s="462" t="s">
        <v>48</v>
      </c>
      <c r="D609" s="427">
        <v>10</v>
      </c>
      <c r="E609" s="542"/>
      <c r="F609" s="547">
        <f t="shared" ref="F609" si="91">ROUND(D609*E609,2)</f>
        <v>0</v>
      </c>
    </row>
    <row r="610" spans="1:6" x14ac:dyDescent="0.2">
      <c r="A610" s="419"/>
      <c r="B610" s="195"/>
      <c r="C610" s="462"/>
      <c r="D610" s="427"/>
      <c r="E610" s="454"/>
      <c r="F610" s="819"/>
    </row>
    <row r="611" spans="1:6" ht="25.5" x14ac:dyDescent="0.2">
      <c r="A611" s="419" t="s">
        <v>355</v>
      </c>
      <c r="B611" s="195" t="s">
        <v>1680</v>
      </c>
      <c r="C611" s="462" t="s">
        <v>49</v>
      </c>
      <c r="D611" s="427">
        <v>2880</v>
      </c>
      <c r="E611" s="542"/>
      <c r="F611" s="547">
        <f t="shared" ref="F611" si="92">ROUND(D611*E611,2)</f>
        <v>0</v>
      </c>
    </row>
    <row r="612" spans="1:6" x14ac:dyDescent="0.2">
      <c r="A612" s="419"/>
      <c r="B612" s="195"/>
      <c r="C612" s="462"/>
      <c r="D612" s="427"/>
      <c r="E612" s="454"/>
      <c r="F612" s="819"/>
    </row>
    <row r="613" spans="1:6" ht="38.25" x14ac:dyDescent="0.2">
      <c r="A613" s="419" t="s">
        <v>357</v>
      </c>
      <c r="B613" s="195" t="s">
        <v>1679</v>
      </c>
      <c r="C613" s="462" t="s">
        <v>49</v>
      </c>
      <c r="D613" s="427">
        <v>328</v>
      </c>
      <c r="E613" s="542"/>
      <c r="F613" s="547">
        <f t="shared" ref="F613" si="93">ROUND(D613*E613,2)</f>
        <v>0</v>
      </c>
    </row>
    <row r="614" spans="1:6" x14ac:dyDescent="0.2">
      <c r="A614" s="419"/>
      <c r="B614" s="195"/>
      <c r="C614" s="462"/>
      <c r="D614" s="427"/>
      <c r="E614" s="454"/>
      <c r="F614" s="819"/>
    </row>
    <row r="615" spans="1:6" ht="38.25" x14ac:dyDescent="0.2">
      <c r="A615" s="419" t="s">
        <v>359</v>
      </c>
      <c r="B615" s="471" t="s">
        <v>2001</v>
      </c>
      <c r="C615" s="423" t="s">
        <v>48</v>
      </c>
      <c r="D615" s="427">
        <v>57</v>
      </c>
      <c r="E615" s="542"/>
      <c r="F615" s="547">
        <f t="shared" ref="F615" si="94">ROUND(D615*E615,2)</f>
        <v>0</v>
      </c>
    </row>
    <row r="616" spans="1:6" x14ac:dyDescent="0.2">
      <c r="A616" s="419"/>
      <c r="B616" s="195"/>
      <c r="C616" s="462"/>
      <c r="D616" s="427"/>
      <c r="E616" s="454"/>
      <c r="F616" s="819"/>
    </row>
    <row r="617" spans="1:6" ht="25.5" x14ac:dyDescent="0.2">
      <c r="A617" s="419" t="s">
        <v>361</v>
      </c>
      <c r="B617" s="471" t="s">
        <v>1678</v>
      </c>
      <c r="C617" s="423" t="s">
        <v>48</v>
      </c>
      <c r="D617" s="427">
        <v>10</v>
      </c>
      <c r="E617" s="542"/>
      <c r="F617" s="547">
        <f t="shared" ref="F617" si="95">ROUND(D617*E617,2)</f>
        <v>0</v>
      </c>
    </row>
    <row r="618" spans="1:6" x14ac:dyDescent="0.2">
      <c r="A618" s="419"/>
      <c r="B618" s="195"/>
      <c r="C618" s="462"/>
      <c r="D618" s="427"/>
      <c r="E618" s="454"/>
      <c r="F618" s="819"/>
    </row>
    <row r="619" spans="1:6" ht="25.5" x14ac:dyDescent="0.2">
      <c r="A619" s="419" t="s">
        <v>363</v>
      </c>
      <c r="B619" s="471" t="s">
        <v>1677</v>
      </c>
      <c r="C619" s="423" t="s">
        <v>48</v>
      </c>
      <c r="D619" s="427">
        <v>67</v>
      </c>
      <c r="E619" s="542"/>
      <c r="F619" s="547">
        <f t="shared" ref="F619" si="96">ROUND(D619*E619,2)</f>
        <v>0</v>
      </c>
    </row>
    <row r="620" spans="1:6" x14ac:dyDescent="0.2">
      <c r="A620" s="419"/>
      <c r="B620" s="195"/>
      <c r="C620" s="462"/>
      <c r="D620" s="427"/>
      <c r="E620" s="454"/>
      <c r="F620" s="819"/>
    </row>
    <row r="621" spans="1:6" ht="38.25" x14ac:dyDescent="0.2">
      <c r="A621" s="527" t="s">
        <v>1134</v>
      </c>
      <c r="B621" s="471" t="s">
        <v>1676</v>
      </c>
      <c r="C621" s="423" t="s">
        <v>48</v>
      </c>
      <c r="D621" s="427">
        <v>12</v>
      </c>
      <c r="E621" s="542"/>
      <c r="F621" s="547">
        <f t="shared" ref="F621" si="97">ROUND(D621*E621,2)</f>
        <v>0</v>
      </c>
    </row>
    <row r="622" spans="1:6" x14ac:dyDescent="0.2">
      <c r="A622" s="527"/>
      <c r="B622" s="471"/>
      <c r="E622" s="454"/>
      <c r="F622" s="819"/>
    </row>
    <row r="623" spans="1:6" ht="38.25" x14ac:dyDescent="0.2">
      <c r="A623" s="527" t="s">
        <v>1139</v>
      </c>
      <c r="B623" s="471" t="s">
        <v>1675</v>
      </c>
      <c r="C623" s="423" t="s">
        <v>1674</v>
      </c>
      <c r="D623" s="427">
        <v>10</v>
      </c>
      <c r="E623" s="542"/>
      <c r="F623" s="547">
        <f t="shared" ref="F623" si="98">ROUND(D623*E623,2)</f>
        <v>0</v>
      </c>
    </row>
    <row r="624" spans="1:6" x14ac:dyDescent="0.2">
      <c r="A624" s="527"/>
      <c r="B624" s="471"/>
      <c r="D624" s="427"/>
      <c r="E624" s="454"/>
      <c r="F624" s="819"/>
    </row>
    <row r="625" spans="1:6" ht="34.5" customHeight="1" x14ac:dyDescent="0.2">
      <c r="A625" s="527" t="s">
        <v>1146</v>
      </c>
      <c r="B625" s="471" t="s">
        <v>2038</v>
      </c>
      <c r="C625" s="423" t="s">
        <v>943</v>
      </c>
      <c r="D625" s="427">
        <v>1</v>
      </c>
      <c r="E625" s="542"/>
      <c r="F625" s="547">
        <f t="shared" ref="F625" si="99">ROUND(D625*E625,2)</f>
        <v>0</v>
      </c>
    </row>
    <row r="626" spans="1:6" x14ac:dyDescent="0.2">
      <c r="A626" s="527"/>
      <c r="B626" s="195"/>
      <c r="C626" s="462"/>
      <c r="D626" s="427"/>
      <c r="E626" s="454"/>
      <c r="F626" s="819"/>
    </row>
    <row r="627" spans="1:6" ht="42.75" customHeight="1" x14ac:dyDescent="0.2">
      <c r="A627" s="527" t="s">
        <v>1153</v>
      </c>
      <c r="B627" s="195" t="s">
        <v>1673</v>
      </c>
      <c r="C627" s="423" t="s">
        <v>943</v>
      </c>
      <c r="D627" s="427">
        <v>1</v>
      </c>
      <c r="E627" s="542"/>
      <c r="F627" s="547">
        <f t="shared" ref="F627" si="100">ROUND(D627*E627,2)</f>
        <v>0</v>
      </c>
    </row>
    <row r="628" spans="1:6" x14ac:dyDescent="0.2">
      <c r="A628" s="527"/>
      <c r="B628" s="471"/>
      <c r="D628" s="427"/>
      <c r="E628" s="454"/>
      <c r="F628" s="819"/>
    </row>
    <row r="629" spans="1:6" ht="25.5" x14ac:dyDescent="0.2">
      <c r="A629" s="419" t="s">
        <v>1156</v>
      </c>
      <c r="B629" s="471" t="s">
        <v>1672</v>
      </c>
      <c r="C629" s="423" t="s">
        <v>943</v>
      </c>
      <c r="D629" s="427">
        <v>1</v>
      </c>
      <c r="E629" s="542"/>
      <c r="F629" s="547">
        <f t="shared" ref="F629" si="101">ROUND(D629*E629,2)</f>
        <v>0</v>
      </c>
    </row>
    <row r="630" spans="1:6" ht="13.5" thickBot="1" x14ac:dyDescent="0.25">
      <c r="A630" s="419"/>
      <c r="B630" s="471"/>
      <c r="E630" s="454"/>
      <c r="F630" s="819"/>
    </row>
    <row r="631" spans="1:6" ht="13.5" thickBot="1" x14ac:dyDescent="0.25">
      <c r="A631" s="426" t="str">
        <f>A584</f>
        <v>1.</v>
      </c>
      <c r="B631" s="450" t="str">
        <f>B584</f>
        <v>INFORMATIČKA I TELEFONSKA INSTALACIJA</v>
      </c>
      <c r="C631" s="424"/>
      <c r="D631" s="632" t="s">
        <v>14</v>
      </c>
      <c r="E631" s="649"/>
      <c r="F631" s="812">
        <f>SUM(F588:F630)</f>
        <v>0</v>
      </c>
    </row>
    <row r="632" spans="1:6" x14ac:dyDescent="0.2">
      <c r="A632" s="419"/>
    </row>
    <row r="633" spans="1:6" x14ac:dyDescent="0.2">
      <c r="A633" s="419"/>
    </row>
    <row r="634" spans="1:6" ht="13.5" thickBot="1" x14ac:dyDescent="0.25">
      <c r="A634" s="419"/>
    </row>
    <row r="635" spans="1:6" ht="13.5" thickBot="1" x14ac:dyDescent="0.25">
      <c r="A635" s="461" t="s">
        <v>353</v>
      </c>
      <c r="B635" s="460" t="s">
        <v>1671</v>
      </c>
      <c r="C635" s="459"/>
      <c r="D635" s="631"/>
      <c r="E635" s="648"/>
      <c r="F635" s="811"/>
    </row>
    <row r="636" spans="1:6" x14ac:dyDescent="0.2">
      <c r="A636" s="419"/>
    </row>
    <row r="637" spans="1:6" ht="102" x14ac:dyDescent="0.2">
      <c r="A637" s="419"/>
      <c r="B637" s="430" t="s">
        <v>2063</v>
      </c>
    </row>
    <row r="638" spans="1:6" x14ac:dyDescent="0.2">
      <c r="A638" s="419"/>
    </row>
    <row r="639" spans="1:6" ht="38.25" x14ac:dyDescent="0.2">
      <c r="A639" s="419" t="s">
        <v>351</v>
      </c>
      <c r="B639" s="471" t="s">
        <v>1670</v>
      </c>
      <c r="C639" s="423" t="s">
        <v>943</v>
      </c>
      <c r="D639" s="427">
        <v>1</v>
      </c>
      <c r="E639" s="542"/>
      <c r="F639" s="547">
        <f t="shared" ref="F639" si="102">ROUND(D639*E639,2)</f>
        <v>0</v>
      </c>
    </row>
    <row r="640" spans="1:6" x14ac:dyDescent="0.2">
      <c r="A640" s="419"/>
      <c r="B640" s="471"/>
      <c r="D640" s="427"/>
      <c r="E640" s="454"/>
      <c r="F640" s="819"/>
    </row>
    <row r="641" spans="1:6" x14ac:dyDescent="0.2">
      <c r="A641" s="419" t="s">
        <v>353</v>
      </c>
      <c r="B641" s="471" t="s">
        <v>1669</v>
      </c>
      <c r="C641" s="423" t="s">
        <v>48</v>
      </c>
      <c r="D641" s="427">
        <v>1</v>
      </c>
      <c r="E641" s="542"/>
      <c r="F641" s="547">
        <f t="shared" ref="F641" si="103">ROUND(D641*E641,2)</f>
        <v>0</v>
      </c>
    </row>
    <row r="642" spans="1:6" x14ac:dyDescent="0.2">
      <c r="A642" s="419"/>
      <c r="B642" s="471"/>
      <c r="D642" s="427"/>
      <c r="E642" s="454"/>
      <c r="F642" s="819"/>
    </row>
    <row r="643" spans="1:6" x14ac:dyDescent="0.2">
      <c r="A643" s="419" t="s">
        <v>355</v>
      </c>
      <c r="B643" s="471" t="s">
        <v>1668</v>
      </c>
      <c r="C643" s="423" t="s">
        <v>48</v>
      </c>
      <c r="D643" s="427">
        <v>1</v>
      </c>
      <c r="E643" s="542"/>
      <c r="F643" s="547">
        <f t="shared" ref="F643" si="104">ROUND(D643*E643,2)</f>
        <v>0</v>
      </c>
    </row>
    <row r="644" spans="1:6" x14ac:dyDescent="0.2">
      <c r="A644" s="419"/>
      <c r="B644" s="471"/>
      <c r="D644" s="427"/>
      <c r="E644" s="454"/>
      <c r="F644" s="819"/>
    </row>
    <row r="645" spans="1:6" x14ac:dyDescent="0.2">
      <c r="A645" s="419" t="s">
        <v>357</v>
      </c>
      <c r="B645" s="471" t="s">
        <v>1667</v>
      </c>
      <c r="C645" s="423" t="s">
        <v>48</v>
      </c>
      <c r="D645" s="427">
        <v>1</v>
      </c>
      <c r="E645" s="542"/>
      <c r="F645" s="547">
        <f t="shared" ref="F645" si="105">ROUND(D645*E645,2)</f>
        <v>0</v>
      </c>
    </row>
    <row r="646" spans="1:6" x14ac:dyDescent="0.2">
      <c r="A646" s="419"/>
      <c r="B646" s="471"/>
      <c r="D646" s="427"/>
      <c r="E646" s="454"/>
      <c r="F646" s="819"/>
    </row>
    <row r="647" spans="1:6" x14ac:dyDescent="0.2">
      <c r="A647" s="419" t="s">
        <v>359</v>
      </c>
      <c r="B647" s="471" t="s">
        <v>1666</v>
      </c>
      <c r="C647" s="423" t="s">
        <v>1204</v>
      </c>
      <c r="D647" s="427">
        <v>1</v>
      </c>
      <c r="E647" s="542"/>
      <c r="F647" s="547">
        <f t="shared" ref="F647" si="106">ROUND(D647*E647,2)</f>
        <v>0</v>
      </c>
    </row>
    <row r="648" spans="1:6" ht="13.5" thickBot="1" x14ac:dyDescent="0.25">
      <c r="A648" s="419"/>
      <c r="B648" s="471"/>
      <c r="E648" s="454"/>
      <c r="F648" s="819"/>
    </row>
    <row r="649" spans="1:6" ht="13.5" thickBot="1" x14ac:dyDescent="0.25">
      <c r="A649" s="470" t="str">
        <f>A635</f>
        <v>2.</v>
      </c>
      <c r="B649" s="469" t="str">
        <f>B635</f>
        <v>INSTALACIJA INDUKTIVNE PETLJE</v>
      </c>
      <c r="C649" s="424"/>
      <c r="D649" s="632" t="s">
        <v>14</v>
      </c>
      <c r="E649" s="649"/>
      <c r="F649" s="812">
        <f>SUM(F638:F648)</f>
        <v>0</v>
      </c>
    </row>
    <row r="650" spans="1:6" x14ac:dyDescent="0.2">
      <c r="A650" s="419"/>
    </row>
    <row r="651" spans="1:6" x14ac:dyDescent="0.2">
      <c r="A651" s="419"/>
    </row>
    <row r="652" spans="1:6" ht="13.5" thickBot="1" x14ac:dyDescent="0.25">
      <c r="A652" s="419"/>
      <c r="B652" s="415"/>
      <c r="C652" s="417"/>
    </row>
    <row r="653" spans="1:6" ht="13.5" thickBot="1" x14ac:dyDescent="0.25">
      <c r="A653" s="461" t="s">
        <v>355</v>
      </c>
      <c r="B653" s="460" t="s">
        <v>1665</v>
      </c>
      <c r="C653" s="459"/>
      <c r="D653" s="631"/>
      <c r="E653" s="648"/>
      <c r="F653" s="811"/>
    </row>
    <row r="654" spans="1:6" x14ac:dyDescent="0.2">
      <c r="A654" s="418"/>
      <c r="B654" s="415"/>
    </row>
    <row r="655" spans="1:6" ht="102" x14ac:dyDescent="0.2">
      <c r="A655" s="418"/>
      <c r="B655" s="430" t="s">
        <v>2063</v>
      </c>
    </row>
    <row r="656" spans="1:6" x14ac:dyDescent="0.2">
      <c r="A656" s="418"/>
      <c r="B656" s="415"/>
    </row>
    <row r="657" spans="1:6" ht="25.5" x14ac:dyDescent="0.2">
      <c r="A657" s="419" t="s">
        <v>351</v>
      </c>
      <c r="B657" s="195" t="s">
        <v>1664</v>
      </c>
    </row>
    <row r="658" spans="1:6" ht="25.5" x14ac:dyDescent="0.2">
      <c r="A658" s="419"/>
      <c r="B658" s="428" t="s">
        <v>1663</v>
      </c>
      <c r="F658" s="819"/>
    </row>
    <row r="659" spans="1:6" x14ac:dyDescent="0.2">
      <c r="A659" s="419"/>
      <c r="B659" s="428" t="s">
        <v>1662</v>
      </c>
      <c r="F659" s="819"/>
    </row>
    <row r="660" spans="1:6" ht="25.5" x14ac:dyDescent="0.2">
      <c r="A660" s="419"/>
      <c r="B660" s="428" t="s">
        <v>1661</v>
      </c>
      <c r="F660" s="819"/>
    </row>
    <row r="661" spans="1:6" x14ac:dyDescent="0.2">
      <c r="A661" s="419"/>
      <c r="B661" s="428" t="s">
        <v>1660</v>
      </c>
      <c r="F661" s="819"/>
    </row>
    <row r="662" spans="1:6" ht="25.5" x14ac:dyDescent="0.2">
      <c r="A662" s="419"/>
      <c r="B662" s="428" t="s">
        <v>1659</v>
      </c>
      <c r="F662" s="819"/>
    </row>
    <row r="663" spans="1:6" x14ac:dyDescent="0.2">
      <c r="A663" s="419"/>
      <c r="B663" s="397" t="s">
        <v>1658</v>
      </c>
      <c r="C663" s="423" t="s">
        <v>943</v>
      </c>
      <c r="D663" s="427">
        <v>1</v>
      </c>
      <c r="E663" s="542"/>
      <c r="F663" s="547">
        <f t="shared" ref="F663" si="107">ROUND(D663*E663,2)</f>
        <v>0</v>
      </c>
    </row>
    <row r="664" spans="1:6" x14ac:dyDescent="0.2">
      <c r="A664" s="419"/>
      <c r="B664" s="195"/>
      <c r="D664" s="427"/>
      <c r="F664" s="819"/>
    </row>
    <row r="665" spans="1:6" x14ac:dyDescent="0.2">
      <c r="A665" s="419" t="s">
        <v>353</v>
      </c>
      <c r="B665" s="195" t="s">
        <v>1636</v>
      </c>
      <c r="D665" s="427"/>
      <c r="F665" s="819"/>
    </row>
    <row r="666" spans="1:6" x14ac:dyDescent="0.2">
      <c r="A666" s="419"/>
      <c r="B666" s="428" t="s">
        <v>1657</v>
      </c>
      <c r="C666" s="423" t="s">
        <v>49</v>
      </c>
      <c r="D666" s="427">
        <v>220</v>
      </c>
      <c r="E666" s="542"/>
      <c r="F666" s="547">
        <f t="shared" ref="F666:F667" si="108">ROUND(D666*E666,2)</f>
        <v>0</v>
      </c>
    </row>
    <row r="667" spans="1:6" x14ac:dyDescent="0.2">
      <c r="A667" s="419"/>
      <c r="B667" s="428" t="s">
        <v>1656</v>
      </c>
      <c r="C667" s="423" t="s">
        <v>49</v>
      </c>
      <c r="D667" s="427">
        <v>20</v>
      </c>
      <c r="E667" s="542"/>
      <c r="F667" s="547">
        <f t="shared" si="108"/>
        <v>0</v>
      </c>
    </row>
    <row r="668" spans="1:6" x14ac:dyDescent="0.2">
      <c r="A668" s="419"/>
      <c r="B668" s="195"/>
      <c r="D668" s="427"/>
      <c r="F668" s="819"/>
    </row>
    <row r="669" spans="1:6" ht="25.5" x14ac:dyDescent="0.2">
      <c r="A669" s="419" t="s">
        <v>357</v>
      </c>
      <c r="B669" s="397" t="s">
        <v>1647</v>
      </c>
      <c r="C669" s="423" t="s">
        <v>943</v>
      </c>
      <c r="D669" s="427">
        <v>1</v>
      </c>
      <c r="E669" s="542"/>
      <c r="F669" s="547">
        <f t="shared" ref="F669" si="109">ROUND(D669*E669,2)</f>
        <v>0</v>
      </c>
    </row>
    <row r="670" spans="1:6" ht="13.5" thickBot="1" x14ac:dyDescent="0.25">
      <c r="A670" s="463"/>
      <c r="B670" s="397"/>
      <c r="C670" s="462"/>
      <c r="F670" s="819"/>
    </row>
    <row r="671" spans="1:6" ht="27" customHeight="1" thickBot="1" x14ac:dyDescent="0.25">
      <c r="A671" s="426" t="str">
        <f>A653</f>
        <v>3.</v>
      </c>
      <c r="B671" s="433" t="str">
        <f>B653</f>
        <v>INSTALACIJA VIDEO GOVORNOG UREĐAJA DIZALA</v>
      </c>
      <c r="C671" s="424"/>
      <c r="D671" s="632" t="s">
        <v>14</v>
      </c>
      <c r="E671" s="650"/>
      <c r="F671" s="812">
        <f>SUM(F656:F670)</f>
        <v>0</v>
      </c>
    </row>
    <row r="672" spans="1:6" x14ac:dyDescent="0.2">
      <c r="A672" s="419"/>
    </row>
    <row r="673" spans="1:6" x14ac:dyDescent="0.2">
      <c r="A673" s="419"/>
    </row>
    <row r="674" spans="1:6" ht="13.5" thickBot="1" x14ac:dyDescent="0.25">
      <c r="A674" s="419"/>
    </row>
    <row r="675" spans="1:6" ht="13.5" thickBot="1" x14ac:dyDescent="0.25">
      <c r="A675" s="461" t="s">
        <v>357</v>
      </c>
      <c r="B675" s="460" t="s">
        <v>1655</v>
      </c>
      <c r="C675" s="459"/>
      <c r="D675" s="631"/>
      <c r="E675" s="648"/>
      <c r="F675" s="811"/>
    </row>
    <row r="676" spans="1:6" x14ac:dyDescent="0.2">
      <c r="A676" s="418"/>
      <c r="B676" s="415"/>
    </row>
    <row r="677" spans="1:6" ht="102" x14ac:dyDescent="0.2">
      <c r="A677" s="418"/>
      <c r="B677" s="430" t="s">
        <v>2063</v>
      </c>
    </row>
    <row r="678" spans="1:6" x14ac:dyDescent="0.2">
      <c r="A678" s="418"/>
      <c r="B678" s="415"/>
    </row>
    <row r="679" spans="1:6" ht="25.5" x14ac:dyDescent="0.2">
      <c r="A679" s="419" t="s">
        <v>351</v>
      </c>
      <c r="B679" s="397" t="s">
        <v>1654</v>
      </c>
      <c r="C679" s="423" t="s">
        <v>48</v>
      </c>
      <c r="D679" s="427">
        <v>1</v>
      </c>
      <c r="E679" s="542"/>
      <c r="F679" s="547">
        <f t="shared" ref="F679" si="110">ROUND(D679*E679,2)</f>
        <v>0</v>
      </c>
    </row>
    <row r="680" spans="1:6" x14ac:dyDescent="0.2">
      <c r="A680" s="419"/>
      <c r="B680" s="397"/>
      <c r="D680" s="427"/>
    </row>
    <row r="681" spans="1:6" ht="25.5" x14ac:dyDescent="0.2">
      <c r="A681" s="419" t="s">
        <v>353</v>
      </c>
      <c r="B681" s="397" t="s">
        <v>1654</v>
      </c>
      <c r="C681" s="423" t="s">
        <v>48</v>
      </c>
      <c r="D681" s="427">
        <v>1</v>
      </c>
      <c r="E681" s="542"/>
      <c r="F681" s="547">
        <f t="shared" ref="F681" si="111">ROUND(D681*E681,2)</f>
        <v>0</v>
      </c>
    </row>
    <row r="682" spans="1:6" x14ac:dyDescent="0.2">
      <c r="A682" s="419"/>
      <c r="B682" s="195"/>
      <c r="D682" s="427"/>
    </row>
    <row r="683" spans="1:6" ht="25.5" x14ac:dyDescent="0.2">
      <c r="A683" s="419" t="s">
        <v>355</v>
      </c>
      <c r="B683" s="195" t="s">
        <v>1653</v>
      </c>
      <c r="C683" s="423" t="s">
        <v>48</v>
      </c>
      <c r="D683" s="427">
        <v>1</v>
      </c>
      <c r="E683" s="542"/>
      <c r="F683" s="547">
        <f t="shared" ref="F683" si="112">ROUND(D683*E683,2)</f>
        <v>0</v>
      </c>
    </row>
    <row r="684" spans="1:6" x14ac:dyDescent="0.2">
      <c r="A684" s="419"/>
      <c r="B684" s="195"/>
      <c r="D684" s="427"/>
    </row>
    <row r="685" spans="1:6" x14ac:dyDescent="0.2">
      <c r="A685" s="419" t="s">
        <v>357</v>
      </c>
      <c r="B685" s="195" t="s">
        <v>1652</v>
      </c>
      <c r="C685" s="423" t="s">
        <v>48</v>
      </c>
      <c r="D685" s="427">
        <v>1</v>
      </c>
      <c r="E685" s="542"/>
      <c r="F685" s="547">
        <f t="shared" ref="F685" si="113">ROUND(D685*E685,2)</f>
        <v>0</v>
      </c>
    </row>
    <row r="686" spans="1:6" x14ac:dyDescent="0.2">
      <c r="A686" s="419"/>
      <c r="B686" s="195"/>
      <c r="D686" s="427"/>
    </row>
    <row r="687" spans="1:6" x14ac:dyDescent="0.2">
      <c r="A687" s="419" t="s">
        <v>359</v>
      </c>
      <c r="B687" s="195" t="s">
        <v>1651</v>
      </c>
      <c r="C687" s="423" t="s">
        <v>48</v>
      </c>
      <c r="D687" s="427">
        <v>1</v>
      </c>
      <c r="E687" s="542"/>
      <c r="F687" s="547">
        <f t="shared" ref="F687" si="114">ROUND(D687*E687,2)</f>
        <v>0</v>
      </c>
    </row>
    <row r="688" spans="1:6" x14ac:dyDescent="0.2">
      <c r="A688" s="419"/>
      <c r="B688" s="195"/>
      <c r="D688" s="427"/>
    </row>
    <row r="689" spans="1:6" ht="25.5" x14ac:dyDescent="0.2">
      <c r="A689" s="419" t="s">
        <v>361</v>
      </c>
      <c r="B689" s="195" t="s">
        <v>1650</v>
      </c>
      <c r="D689" s="427"/>
    </row>
    <row r="690" spans="1:6" x14ac:dyDescent="0.2">
      <c r="A690" s="419"/>
      <c r="B690" s="195" t="s">
        <v>1649</v>
      </c>
      <c r="C690" s="423" t="s">
        <v>49</v>
      </c>
      <c r="D690" s="427">
        <v>15</v>
      </c>
      <c r="E690" s="542"/>
      <c r="F690" s="547">
        <f t="shared" ref="F690:F691" si="115">ROUND(D690*E690,2)</f>
        <v>0</v>
      </c>
    </row>
    <row r="691" spans="1:6" x14ac:dyDescent="0.2">
      <c r="A691" s="419"/>
      <c r="B691" s="195" t="s">
        <v>1648</v>
      </c>
      <c r="C691" s="423" t="s">
        <v>49</v>
      </c>
      <c r="D691" s="427">
        <v>48</v>
      </c>
      <c r="E691" s="542"/>
      <c r="F691" s="547">
        <f t="shared" si="115"/>
        <v>0</v>
      </c>
    </row>
    <row r="692" spans="1:6" x14ac:dyDescent="0.2">
      <c r="A692" s="419"/>
      <c r="B692" s="195"/>
      <c r="C692" s="462"/>
      <c r="D692" s="427"/>
    </row>
    <row r="693" spans="1:6" ht="26.25" thickBot="1" x14ac:dyDescent="0.25">
      <c r="A693" s="419" t="s">
        <v>363</v>
      </c>
      <c r="B693" s="397" t="s">
        <v>1647</v>
      </c>
      <c r="C693" s="423" t="s">
        <v>943</v>
      </c>
      <c r="D693" s="427">
        <v>1</v>
      </c>
      <c r="E693" s="542"/>
      <c r="F693" s="547">
        <f t="shared" ref="F693" si="116">ROUND(D693*E693,2)</f>
        <v>0</v>
      </c>
    </row>
    <row r="694" spans="1:6" ht="13.5" thickBot="1" x14ac:dyDescent="0.25">
      <c r="A694" s="426" t="str">
        <f>A675</f>
        <v>4.</v>
      </c>
      <c r="B694" s="450" t="str">
        <f>B675</f>
        <v>INSTALACIJA POZIVA IZ INVALIDSKOG WC-a</v>
      </c>
      <c r="C694" s="424"/>
      <c r="D694" s="632" t="s">
        <v>14</v>
      </c>
      <c r="E694" s="650"/>
      <c r="F694" s="812">
        <f>SUM(F677:F693)</f>
        <v>0</v>
      </c>
    </row>
    <row r="695" spans="1:6" x14ac:dyDescent="0.2">
      <c r="A695" s="419"/>
    </row>
    <row r="696" spans="1:6" x14ac:dyDescent="0.2">
      <c r="A696" s="419"/>
    </row>
    <row r="697" spans="1:6" ht="13.5" thickBot="1" x14ac:dyDescent="0.25">
      <c r="A697" s="419"/>
    </row>
    <row r="698" spans="1:6" ht="13.5" thickBot="1" x14ac:dyDescent="0.25">
      <c r="A698" s="461" t="s">
        <v>359</v>
      </c>
      <c r="B698" s="460" t="s">
        <v>1646</v>
      </c>
      <c r="C698" s="459"/>
      <c r="D698" s="631"/>
      <c r="E698" s="648"/>
      <c r="F698" s="811"/>
    </row>
    <row r="699" spans="1:6" x14ac:dyDescent="0.2">
      <c r="A699" s="418"/>
      <c r="B699" s="415"/>
    </row>
    <row r="700" spans="1:6" ht="102" x14ac:dyDescent="0.2">
      <c r="A700" s="418"/>
      <c r="B700" s="430" t="s">
        <v>2063</v>
      </c>
    </row>
    <row r="701" spans="1:6" x14ac:dyDescent="0.2">
      <c r="A701" s="418"/>
      <c r="B701" s="415"/>
    </row>
    <row r="702" spans="1:6" ht="63.75" x14ac:dyDescent="0.2">
      <c r="A702" s="467" t="s">
        <v>351</v>
      </c>
      <c r="B702" s="195" t="s">
        <v>1645</v>
      </c>
      <c r="C702" s="423" t="s">
        <v>943</v>
      </c>
      <c r="D702" s="644">
        <v>1</v>
      </c>
      <c r="E702" s="542"/>
      <c r="F702" s="547">
        <f t="shared" ref="F702" si="117">ROUND(D702*E702,2)</f>
        <v>0</v>
      </c>
    </row>
    <row r="703" spans="1:6" x14ac:dyDescent="0.2">
      <c r="A703" s="467"/>
      <c r="B703" s="397"/>
      <c r="D703" s="427"/>
    </row>
    <row r="704" spans="1:6" ht="25.5" x14ac:dyDescent="0.2">
      <c r="A704" s="467" t="s">
        <v>353</v>
      </c>
      <c r="B704" s="468" t="s">
        <v>1644</v>
      </c>
      <c r="C704" s="464" t="s">
        <v>48</v>
      </c>
      <c r="D704" s="644">
        <v>2</v>
      </c>
      <c r="E704" s="542"/>
      <c r="F704" s="547">
        <f t="shared" ref="F704" si="118">ROUND(D704*E704,2)</f>
        <v>0</v>
      </c>
    </row>
    <row r="705" spans="1:6" x14ac:dyDescent="0.2">
      <c r="A705" s="467"/>
      <c r="B705" s="397"/>
      <c r="D705" s="427"/>
    </row>
    <row r="706" spans="1:6" ht="25.5" x14ac:dyDescent="0.2">
      <c r="A706" s="467" t="s">
        <v>355</v>
      </c>
      <c r="B706" s="468" t="s">
        <v>1643</v>
      </c>
      <c r="C706" s="464" t="s">
        <v>48</v>
      </c>
      <c r="D706" s="644">
        <v>1</v>
      </c>
      <c r="E706" s="542"/>
      <c r="F706" s="547">
        <f t="shared" ref="F706" si="119">ROUND(D706*E706,2)</f>
        <v>0</v>
      </c>
    </row>
    <row r="707" spans="1:6" x14ac:dyDescent="0.2">
      <c r="A707" s="467"/>
      <c r="B707" s="397"/>
      <c r="D707" s="427"/>
    </row>
    <row r="708" spans="1:6" ht="25.5" x14ac:dyDescent="0.2">
      <c r="A708" s="467" t="s">
        <v>357</v>
      </c>
      <c r="B708" s="466" t="s">
        <v>1642</v>
      </c>
      <c r="D708" s="427"/>
    </row>
    <row r="709" spans="1:6" x14ac:dyDescent="0.2">
      <c r="A709" s="418"/>
      <c r="B709" s="465" t="s">
        <v>1641</v>
      </c>
      <c r="C709" s="464" t="s">
        <v>49</v>
      </c>
      <c r="D709" s="427">
        <v>80</v>
      </c>
      <c r="E709" s="542"/>
      <c r="F709" s="547">
        <f t="shared" ref="F709:F710" si="120">ROUND(D709*E709,2)</f>
        <v>0</v>
      </c>
    </row>
    <row r="710" spans="1:6" x14ac:dyDescent="0.2">
      <c r="A710" s="418"/>
      <c r="B710" s="428" t="s">
        <v>1640</v>
      </c>
      <c r="C710" s="423" t="s">
        <v>49</v>
      </c>
      <c r="D710" s="427">
        <v>10</v>
      </c>
      <c r="E710" s="542"/>
      <c r="F710" s="547">
        <f t="shared" si="120"/>
        <v>0</v>
      </c>
    </row>
    <row r="711" spans="1:6" x14ac:dyDescent="0.2">
      <c r="A711" s="418"/>
      <c r="B711" s="415"/>
      <c r="D711" s="427"/>
    </row>
    <row r="712" spans="1:6" ht="38.25" x14ac:dyDescent="0.2">
      <c r="A712" s="419" t="s">
        <v>359</v>
      </c>
      <c r="B712" s="397" t="s">
        <v>1639</v>
      </c>
      <c r="C712" s="423" t="s">
        <v>943</v>
      </c>
      <c r="D712" s="427">
        <v>1</v>
      </c>
      <c r="E712" s="542"/>
      <c r="F712" s="547">
        <f t="shared" ref="F712" si="121">ROUND(D712*E712,2)</f>
        <v>0</v>
      </c>
    </row>
    <row r="713" spans="1:6" ht="13.5" thickBot="1" x14ac:dyDescent="0.25">
      <c r="A713" s="463"/>
      <c r="B713" s="397"/>
      <c r="C713" s="462"/>
    </row>
    <row r="714" spans="1:6" ht="13.5" thickBot="1" x14ac:dyDescent="0.25">
      <c r="A714" s="426" t="str">
        <f>A698</f>
        <v>5.</v>
      </c>
      <c r="B714" s="450" t="str">
        <f>B698</f>
        <v>INSTALACIJA ODIMLJAVANJA STUBIŠTA</v>
      </c>
      <c r="C714" s="424"/>
      <c r="D714" s="632" t="s">
        <v>14</v>
      </c>
      <c r="E714" s="649"/>
      <c r="F714" s="812">
        <f>SUM(F701:F713)</f>
        <v>0</v>
      </c>
    </row>
    <row r="715" spans="1:6" x14ac:dyDescent="0.2">
      <c r="A715" s="419"/>
    </row>
    <row r="716" spans="1:6" x14ac:dyDescent="0.2">
      <c r="A716" s="419"/>
    </row>
    <row r="717" spans="1:6" x14ac:dyDescent="0.2">
      <c r="A717" s="419"/>
    </row>
    <row r="718" spans="1:6" ht="13.5" thickBot="1" x14ac:dyDescent="0.25">
      <c r="A718" s="419"/>
    </row>
    <row r="719" spans="1:6" ht="13.5" thickBot="1" x14ac:dyDescent="0.25">
      <c r="A719" s="461" t="s">
        <v>361</v>
      </c>
      <c r="B719" s="460" t="s">
        <v>1638</v>
      </c>
      <c r="C719" s="459"/>
      <c r="D719" s="631"/>
      <c r="E719" s="648"/>
      <c r="F719" s="811"/>
    </row>
    <row r="720" spans="1:6" x14ac:dyDescent="0.2">
      <c r="A720" s="458"/>
      <c r="B720" s="415"/>
    </row>
    <row r="721" spans="1:8" ht="102" x14ac:dyDescent="0.2">
      <c r="A721" s="458"/>
      <c r="B721" s="430" t="s">
        <v>2063</v>
      </c>
    </row>
    <row r="722" spans="1:8" x14ac:dyDescent="0.2">
      <c r="A722" s="458"/>
      <c r="B722" s="415"/>
    </row>
    <row r="723" spans="1:8" x14ac:dyDescent="0.2">
      <c r="A723" s="458"/>
      <c r="B723" s="415" t="s">
        <v>539</v>
      </c>
    </row>
    <row r="724" spans="1:8" ht="51" x14ac:dyDescent="0.2">
      <c r="A724" s="458"/>
      <c r="B724" s="415" t="s">
        <v>1637</v>
      </c>
    </row>
    <row r="725" spans="1:8" x14ac:dyDescent="0.2">
      <c r="A725" s="458"/>
      <c r="B725" s="415"/>
    </row>
    <row r="726" spans="1:8" x14ac:dyDescent="0.2">
      <c r="A726" s="419" t="s">
        <v>351</v>
      </c>
      <c r="B726" s="195" t="s">
        <v>1636</v>
      </c>
    </row>
    <row r="727" spans="1:8" x14ac:dyDescent="0.2">
      <c r="A727" s="419"/>
      <c r="B727" s="428" t="s">
        <v>1635</v>
      </c>
      <c r="C727" s="423" t="s">
        <v>49</v>
      </c>
      <c r="D727" s="427">
        <v>50</v>
      </c>
      <c r="E727" s="542"/>
      <c r="F727" s="547">
        <f t="shared" ref="F727:F728" si="122">ROUND(D727*E727,2)</f>
        <v>0</v>
      </c>
    </row>
    <row r="728" spans="1:8" x14ac:dyDescent="0.2">
      <c r="A728" s="419"/>
      <c r="B728" s="428" t="s">
        <v>1634</v>
      </c>
      <c r="C728" s="423" t="s">
        <v>49</v>
      </c>
      <c r="D728" s="427">
        <v>1200</v>
      </c>
      <c r="E728" s="542"/>
      <c r="F728" s="547">
        <f t="shared" si="122"/>
        <v>0</v>
      </c>
      <c r="G728" s="457"/>
      <c r="H728" s="456"/>
    </row>
    <row r="729" spans="1:8" x14ac:dyDescent="0.2">
      <c r="A729" s="419"/>
      <c r="B729" s="428"/>
      <c r="D729" s="427"/>
    </row>
    <row r="730" spans="1:8" ht="51" x14ac:dyDescent="0.2">
      <c r="A730" s="455" t="s">
        <v>353</v>
      </c>
      <c r="B730" s="397" t="s">
        <v>1633</v>
      </c>
      <c r="C730" s="423" t="s">
        <v>49</v>
      </c>
      <c r="D730" s="427">
        <v>200</v>
      </c>
      <c r="E730" s="542"/>
      <c r="F730" s="547">
        <f t="shared" ref="F730" si="123">ROUND(D730*E730,2)</f>
        <v>0</v>
      </c>
    </row>
    <row r="731" spans="1:8" x14ac:dyDescent="0.2">
      <c r="A731" s="419"/>
      <c r="B731" s="195"/>
    </row>
    <row r="732" spans="1:8" ht="13.5" thickBot="1" x14ac:dyDescent="0.25">
      <c r="A732" s="419"/>
      <c r="B732" s="195"/>
    </row>
    <row r="733" spans="1:8" ht="13.5" thickBot="1" x14ac:dyDescent="0.25">
      <c r="A733" s="426" t="str">
        <f>A719</f>
        <v>6.</v>
      </c>
      <c r="B733" s="450" t="str">
        <f>B719</f>
        <v>INSTALACIJA ZA AUDIO-VIDEO OPREMU  DVORANE</v>
      </c>
      <c r="C733" s="424"/>
      <c r="D733" s="632" t="s">
        <v>14</v>
      </c>
      <c r="E733" s="649"/>
      <c r="F733" s="812">
        <f>SUM(F722:F732)</f>
        <v>0</v>
      </c>
    </row>
    <row r="734" spans="1:8" s="158" customFormat="1" x14ac:dyDescent="0.2">
      <c r="A734" s="449"/>
      <c r="B734" s="449"/>
      <c r="C734" s="448"/>
      <c r="D734" s="636"/>
      <c r="E734" s="651"/>
      <c r="F734" s="815"/>
    </row>
    <row r="735" spans="1:8" s="158" customFormat="1" x14ac:dyDescent="0.2">
      <c r="A735" s="449"/>
      <c r="B735" s="449"/>
      <c r="C735" s="448"/>
      <c r="D735" s="636"/>
      <c r="E735" s="651"/>
      <c r="F735" s="815"/>
    </row>
    <row r="736" spans="1:8" s="158" customFormat="1" ht="13.5" thickBot="1" x14ac:dyDescent="0.25">
      <c r="A736" s="449"/>
      <c r="B736" s="453" t="s">
        <v>916</v>
      </c>
      <c r="C736" s="448"/>
      <c r="D736" s="636"/>
      <c r="E736" s="651"/>
      <c r="F736" s="815"/>
    </row>
    <row r="737" spans="1:6" s="158" customFormat="1" ht="13.5" thickBot="1" x14ac:dyDescent="0.25">
      <c r="A737" s="426" t="str">
        <f>A582</f>
        <v>II.</v>
      </c>
      <c r="B737" s="452" t="str">
        <f>B582</f>
        <v>EL.INSTALACIJA SLABE STRUJE</v>
      </c>
      <c r="C737" s="424"/>
      <c r="D737" s="632"/>
      <c r="E737" s="649"/>
      <c r="F737" s="812"/>
    </row>
    <row r="738" spans="1:6" s="158" customFormat="1" x14ac:dyDescent="0.2">
      <c r="A738" s="449" t="str">
        <f>A631</f>
        <v>1.</v>
      </c>
      <c r="B738" s="451" t="str">
        <f>B631</f>
        <v>INFORMATIČKA I TELEFONSKA INSTALACIJA</v>
      </c>
      <c r="C738" s="448"/>
      <c r="D738" s="636" t="str">
        <f>D631</f>
        <v>UKUPNO:</v>
      </c>
      <c r="E738" s="651"/>
      <c r="F738" s="815">
        <f>F631</f>
        <v>0</v>
      </c>
    </row>
    <row r="739" spans="1:6" s="158" customFormat="1" x14ac:dyDescent="0.2">
      <c r="A739" s="449" t="str">
        <f>A649</f>
        <v>2.</v>
      </c>
      <c r="B739" s="451" t="str">
        <f>B649</f>
        <v>INSTALACIJA INDUKTIVNE PETLJE</v>
      </c>
      <c r="C739" s="448"/>
      <c r="D739" s="636" t="str">
        <f>D649</f>
        <v>UKUPNO:</v>
      </c>
      <c r="E739" s="651"/>
      <c r="F739" s="815">
        <f>F649</f>
        <v>0</v>
      </c>
    </row>
    <row r="740" spans="1:6" s="158" customFormat="1" x14ac:dyDescent="0.2">
      <c r="A740" s="449" t="str">
        <f>A671</f>
        <v>3.</v>
      </c>
      <c r="B740" s="451" t="str">
        <f>B671</f>
        <v>INSTALACIJA VIDEO GOVORNOG UREĐAJA DIZALA</v>
      </c>
      <c r="C740" s="448"/>
      <c r="D740" s="636" t="str">
        <f>D671</f>
        <v>UKUPNO:</v>
      </c>
      <c r="E740" s="651"/>
      <c r="F740" s="815">
        <f>F671</f>
        <v>0</v>
      </c>
    </row>
    <row r="741" spans="1:6" s="158" customFormat="1" x14ac:dyDescent="0.2">
      <c r="A741" s="449" t="str">
        <f>A694</f>
        <v>4.</v>
      </c>
      <c r="B741" s="451" t="str">
        <f>B694</f>
        <v>INSTALACIJA POZIVA IZ INVALIDSKOG WC-a</v>
      </c>
      <c r="C741" s="448"/>
      <c r="D741" s="636" t="str">
        <f>D694</f>
        <v>UKUPNO:</v>
      </c>
      <c r="E741" s="651"/>
      <c r="F741" s="815">
        <f>F694</f>
        <v>0</v>
      </c>
    </row>
    <row r="742" spans="1:6" s="158" customFormat="1" x14ac:dyDescent="0.2">
      <c r="A742" s="449" t="str">
        <f>A714</f>
        <v>5.</v>
      </c>
      <c r="B742" s="451" t="str">
        <f>B714</f>
        <v>INSTALACIJA ODIMLJAVANJA STUBIŠTA</v>
      </c>
      <c r="C742" s="448"/>
      <c r="D742" s="636" t="str">
        <f>D714</f>
        <v>UKUPNO:</v>
      </c>
      <c r="E742" s="651"/>
      <c r="F742" s="815">
        <f>F714</f>
        <v>0</v>
      </c>
    </row>
    <row r="743" spans="1:6" s="158" customFormat="1" ht="13.5" thickBot="1" x14ac:dyDescent="0.25">
      <c r="A743" s="449" t="str">
        <f>A733</f>
        <v>6.</v>
      </c>
      <c r="B743" s="451" t="str">
        <f>B733</f>
        <v>INSTALACIJA ZA AUDIO-VIDEO OPREMU  DVORANE</v>
      </c>
      <c r="C743" s="448"/>
      <c r="D743" s="636" t="str">
        <f>D733</f>
        <v>UKUPNO:</v>
      </c>
      <c r="E743" s="651"/>
      <c r="F743" s="815">
        <f>F733</f>
        <v>0</v>
      </c>
    </row>
    <row r="744" spans="1:6" s="158" customFormat="1" ht="13.5" thickBot="1" x14ac:dyDescent="0.25">
      <c r="A744" s="426" t="str">
        <f>A737</f>
        <v>II.</v>
      </c>
      <c r="B744" s="450" t="str">
        <f>B737</f>
        <v>EL.INSTALACIJA SLABE STRUJE</v>
      </c>
      <c r="C744" s="424"/>
      <c r="D744" s="632" t="s">
        <v>14</v>
      </c>
      <c r="E744" s="649"/>
      <c r="F744" s="812">
        <f>SUM(F738:F743)</f>
        <v>0</v>
      </c>
    </row>
    <row r="745" spans="1:6" s="158" customFormat="1" x14ac:dyDescent="0.2">
      <c r="A745" s="449"/>
      <c r="B745" s="449"/>
      <c r="C745" s="448"/>
      <c r="D745" s="636"/>
      <c r="E745" s="651"/>
      <c r="F745" s="815"/>
    </row>
    <row r="746" spans="1:6" s="158" customFormat="1" x14ac:dyDescent="0.2">
      <c r="A746" s="449"/>
      <c r="B746" s="449"/>
      <c r="C746" s="448"/>
      <c r="D746" s="636"/>
      <c r="E746" s="651"/>
      <c r="F746" s="815"/>
    </row>
    <row r="747" spans="1:6" s="158" customFormat="1" x14ac:dyDescent="0.2">
      <c r="A747" s="449"/>
      <c r="B747" s="449"/>
      <c r="C747" s="448"/>
      <c r="D747" s="636"/>
      <c r="E747" s="651"/>
      <c r="F747" s="815"/>
    </row>
    <row r="748" spans="1:6" s="158" customFormat="1" x14ac:dyDescent="0.2">
      <c r="A748" s="449"/>
      <c r="B748" s="449"/>
      <c r="C748" s="448"/>
      <c r="D748" s="636"/>
      <c r="E748" s="651"/>
      <c r="F748" s="815"/>
    </row>
    <row r="749" spans="1:6" s="158" customFormat="1" x14ac:dyDescent="0.2">
      <c r="A749" s="449"/>
      <c r="B749" s="449"/>
      <c r="C749" s="448"/>
      <c r="D749" s="636"/>
      <c r="E749" s="651"/>
      <c r="F749" s="815"/>
    </row>
    <row r="750" spans="1:6" x14ac:dyDescent="0.2">
      <c r="A750" s="419"/>
    </row>
    <row r="751" spans="1:6" x14ac:dyDescent="0.2">
      <c r="A751" s="419"/>
    </row>
    <row r="752" spans="1:6" ht="13.5" thickBot="1" x14ac:dyDescent="0.25">
      <c r="A752" s="419"/>
    </row>
    <row r="753" spans="1:6" ht="26.25" thickBot="1" x14ac:dyDescent="0.25">
      <c r="A753" s="426" t="s">
        <v>1632</v>
      </c>
      <c r="B753" s="447" t="s">
        <v>1631</v>
      </c>
      <c r="C753" s="446"/>
      <c r="D753" s="634"/>
      <c r="E753" s="650"/>
      <c r="F753" s="820"/>
    </row>
    <row r="754" spans="1:6" x14ac:dyDescent="0.2">
      <c r="A754" s="418"/>
      <c r="B754" s="415"/>
    </row>
    <row r="755" spans="1:6" ht="102" x14ac:dyDescent="0.2">
      <c r="A755" s="419"/>
      <c r="B755" s="430" t="s">
        <v>2063</v>
      </c>
    </row>
    <row r="756" spans="1:6" x14ac:dyDescent="0.2">
      <c r="A756" s="419"/>
      <c r="B756" s="445"/>
    </row>
    <row r="757" spans="1:6" x14ac:dyDescent="0.2">
      <c r="A757" s="419"/>
      <c r="B757" s="415" t="s">
        <v>1630</v>
      </c>
    </row>
    <row r="758" spans="1:6" ht="25.5" x14ac:dyDescent="0.2">
      <c r="A758" s="419"/>
      <c r="B758" s="195" t="s">
        <v>1629</v>
      </c>
    </row>
    <row r="759" spans="1:6" x14ac:dyDescent="0.2">
      <c r="A759" s="419"/>
      <c r="B759" s="509"/>
    </row>
    <row r="760" spans="1:6" x14ac:dyDescent="0.2">
      <c r="A760" s="419"/>
      <c r="B760" s="195" t="s">
        <v>1628</v>
      </c>
    </row>
    <row r="761" spans="1:6" x14ac:dyDescent="0.2">
      <c r="A761" s="419"/>
      <c r="B761" s="510" t="s">
        <v>1627</v>
      </c>
    </row>
    <row r="762" spans="1:6" ht="25.5" x14ac:dyDescent="0.2">
      <c r="A762" s="419"/>
      <c r="B762" s="510" t="s">
        <v>1626</v>
      </c>
    </row>
    <row r="763" spans="1:6" x14ac:dyDescent="0.2">
      <c r="A763" s="419"/>
      <c r="B763" s="509"/>
    </row>
    <row r="764" spans="1:6" x14ac:dyDescent="0.2">
      <c r="A764" s="419"/>
      <c r="B764" s="195" t="s">
        <v>1625</v>
      </c>
    </row>
    <row r="765" spans="1:6" x14ac:dyDescent="0.2">
      <c r="A765" s="419"/>
      <c r="B765" s="510" t="s">
        <v>1624</v>
      </c>
    </row>
    <row r="766" spans="1:6" x14ac:dyDescent="0.2">
      <c r="A766" s="419"/>
      <c r="B766" s="510" t="s">
        <v>1623</v>
      </c>
    </row>
    <row r="767" spans="1:6" x14ac:dyDescent="0.2">
      <c r="A767" s="419"/>
      <c r="B767" s="510" t="s">
        <v>1619</v>
      </c>
    </row>
    <row r="768" spans="1:6" x14ac:dyDescent="0.2">
      <c r="A768" s="419"/>
      <c r="B768" s="195"/>
    </row>
    <row r="769" spans="1:2" x14ac:dyDescent="0.2">
      <c r="A769" s="419"/>
      <c r="B769" s="195" t="s">
        <v>1622</v>
      </c>
    </row>
    <row r="770" spans="1:2" x14ac:dyDescent="0.2">
      <c r="A770" s="419"/>
      <c r="B770" s="510" t="s">
        <v>1621</v>
      </c>
    </row>
    <row r="771" spans="1:2" ht="38.25" x14ac:dyDescent="0.2">
      <c r="A771" s="419"/>
      <c r="B771" s="510" t="s">
        <v>1620</v>
      </c>
    </row>
    <row r="772" spans="1:2" x14ac:dyDescent="0.2">
      <c r="A772" s="419"/>
      <c r="B772" s="510" t="s">
        <v>1619</v>
      </c>
    </row>
    <row r="773" spans="1:2" x14ac:dyDescent="0.2">
      <c r="A773" s="419"/>
      <c r="B773" s="195"/>
    </row>
    <row r="774" spans="1:2" ht="25.5" x14ac:dyDescent="0.2">
      <c r="A774" s="419"/>
      <c r="B774" s="195" t="s">
        <v>1618</v>
      </c>
    </row>
    <row r="775" spans="1:2" x14ac:dyDescent="0.2">
      <c r="A775" s="419"/>
      <c r="B775" s="195"/>
    </row>
    <row r="776" spans="1:2" ht="76.5" x14ac:dyDescent="0.2">
      <c r="A776" s="419"/>
      <c r="B776" s="195" t="s">
        <v>1617</v>
      </c>
    </row>
    <row r="777" spans="1:2" x14ac:dyDescent="0.2">
      <c r="A777" s="419"/>
      <c r="B777" s="195" t="s">
        <v>1271</v>
      </c>
    </row>
    <row r="778" spans="1:2" ht="51" x14ac:dyDescent="0.2">
      <c r="A778" s="419"/>
      <c r="B778" s="195" t="s">
        <v>1616</v>
      </c>
    </row>
    <row r="779" spans="1:2" x14ac:dyDescent="0.2">
      <c r="A779" s="419"/>
      <c r="B779" s="510" t="s">
        <v>1615</v>
      </c>
    </row>
    <row r="780" spans="1:2" x14ac:dyDescent="0.2">
      <c r="A780" s="419"/>
      <c r="B780" s="510" t="s">
        <v>1614</v>
      </c>
    </row>
    <row r="781" spans="1:2" x14ac:dyDescent="0.2">
      <c r="A781" s="419"/>
      <c r="B781" s="510" t="s">
        <v>1613</v>
      </c>
    </row>
    <row r="782" spans="1:2" x14ac:dyDescent="0.2">
      <c r="A782" s="419"/>
      <c r="B782" s="511"/>
    </row>
    <row r="783" spans="1:2" ht="89.25" x14ac:dyDescent="0.2">
      <c r="A783" s="419"/>
      <c r="B783" s="195" t="s">
        <v>1612</v>
      </c>
    </row>
    <row r="784" spans="1:2" x14ac:dyDescent="0.2">
      <c r="A784" s="419"/>
      <c r="B784" s="195"/>
    </row>
    <row r="785" spans="1:2" ht="25.5" x14ac:dyDescent="0.2">
      <c r="A785" s="419"/>
      <c r="B785" s="415" t="s">
        <v>1611</v>
      </c>
    </row>
    <row r="786" spans="1:2" x14ac:dyDescent="0.2">
      <c r="A786" s="419"/>
      <c r="B786" s="428" t="s">
        <v>1610</v>
      </c>
    </row>
    <row r="787" spans="1:2" x14ac:dyDescent="0.2">
      <c r="A787" s="419"/>
      <c r="B787" s="195"/>
    </row>
    <row r="788" spans="1:2" x14ac:dyDescent="0.2">
      <c r="A788" s="419"/>
      <c r="B788" s="415" t="s">
        <v>1609</v>
      </c>
    </row>
    <row r="789" spans="1:2" ht="25.5" x14ac:dyDescent="0.2">
      <c r="A789" s="419"/>
      <c r="B789" s="428" t="s">
        <v>1608</v>
      </c>
    </row>
    <row r="790" spans="1:2" ht="51" x14ac:dyDescent="0.2">
      <c r="A790" s="419"/>
      <c r="B790" s="428" t="s">
        <v>1607</v>
      </c>
    </row>
    <row r="791" spans="1:2" x14ac:dyDescent="0.2">
      <c r="A791" s="418"/>
      <c r="B791" s="415"/>
    </row>
    <row r="792" spans="1:2" x14ac:dyDescent="0.2">
      <c r="A792" s="419"/>
    </row>
    <row r="793" spans="1:2" ht="103.9" customHeight="1" x14ac:dyDescent="0.2">
      <c r="A793" s="419">
        <v>1</v>
      </c>
      <c r="B793" s="195" t="s">
        <v>2048</v>
      </c>
    </row>
    <row r="794" spans="1:2" ht="38.25" x14ac:dyDescent="0.2">
      <c r="A794" s="419"/>
      <c r="B794" s="195" t="s">
        <v>2039</v>
      </c>
    </row>
    <row r="795" spans="1:2" ht="114.75" x14ac:dyDescent="0.2">
      <c r="A795" s="419"/>
      <c r="B795" s="444" t="s">
        <v>1606</v>
      </c>
    </row>
    <row r="796" spans="1:2" ht="63.75" x14ac:dyDescent="0.2">
      <c r="A796" s="419"/>
      <c r="B796" s="443" t="s">
        <v>2049</v>
      </c>
    </row>
    <row r="797" spans="1:2" ht="76.5" x14ac:dyDescent="0.2">
      <c r="A797" s="419"/>
      <c r="B797" s="442" t="s">
        <v>1605</v>
      </c>
    </row>
    <row r="798" spans="1:2" ht="63.75" x14ac:dyDescent="0.2">
      <c r="A798" s="419"/>
      <c r="B798" s="441" t="s">
        <v>1604</v>
      </c>
    </row>
    <row r="799" spans="1:2" ht="25.5" x14ac:dyDescent="0.2">
      <c r="A799" s="419"/>
      <c r="B799" s="441" t="s">
        <v>1603</v>
      </c>
    </row>
    <row r="800" spans="1:2" x14ac:dyDescent="0.2">
      <c r="A800" s="419"/>
      <c r="B800" s="440" t="s">
        <v>1602</v>
      </c>
    </row>
    <row r="801" spans="1:2" ht="25.5" x14ac:dyDescent="0.2">
      <c r="A801" s="419"/>
      <c r="B801" s="439" t="s">
        <v>1601</v>
      </c>
    </row>
    <row r="802" spans="1:2" ht="51" x14ac:dyDescent="0.2">
      <c r="A802" s="419"/>
      <c r="B802" s="438" t="s">
        <v>1600</v>
      </c>
    </row>
    <row r="803" spans="1:2" ht="76.5" x14ac:dyDescent="0.2">
      <c r="A803" s="419"/>
      <c r="B803" s="437" t="s">
        <v>1599</v>
      </c>
    </row>
    <row r="804" spans="1:2" ht="76.5" x14ac:dyDescent="0.2">
      <c r="A804" s="419"/>
      <c r="B804" s="437" t="s">
        <v>1598</v>
      </c>
    </row>
    <row r="805" spans="1:2" ht="114.75" x14ac:dyDescent="0.2">
      <c r="A805" s="419"/>
      <c r="B805" s="437" t="s">
        <v>1597</v>
      </c>
    </row>
    <row r="806" spans="1:2" ht="25.5" x14ac:dyDescent="0.2">
      <c r="A806" s="419"/>
      <c r="B806" s="436" t="s">
        <v>1596</v>
      </c>
    </row>
    <row r="807" spans="1:2" ht="25.5" x14ac:dyDescent="0.2">
      <c r="A807" s="419"/>
      <c r="B807" s="435" t="s">
        <v>1595</v>
      </c>
    </row>
    <row r="808" spans="1:2" x14ac:dyDescent="0.2">
      <c r="A808" s="419"/>
      <c r="B808" s="435"/>
    </row>
    <row r="809" spans="1:2" x14ac:dyDescent="0.2">
      <c r="A809" s="419"/>
      <c r="B809" s="512" t="s">
        <v>1594</v>
      </c>
    </row>
    <row r="810" spans="1:2" ht="54" customHeight="1" x14ac:dyDescent="0.2">
      <c r="A810" s="419"/>
      <c r="B810" s="513" t="s">
        <v>1593</v>
      </c>
    </row>
    <row r="811" spans="1:2" x14ac:dyDescent="0.2">
      <c r="A811" s="419"/>
      <c r="B811" s="513" t="s">
        <v>1592</v>
      </c>
    </row>
    <row r="812" spans="1:2" x14ac:dyDescent="0.2">
      <c r="A812" s="419"/>
      <c r="B812" s="428" t="s">
        <v>1591</v>
      </c>
    </row>
    <row r="813" spans="1:2" x14ac:dyDescent="0.2">
      <c r="A813" s="419"/>
      <c r="B813" s="428" t="s">
        <v>1590</v>
      </c>
    </row>
    <row r="814" spans="1:2" x14ac:dyDescent="0.2">
      <c r="A814" s="419"/>
      <c r="B814" s="428" t="s">
        <v>1589</v>
      </c>
    </row>
    <row r="815" spans="1:2" x14ac:dyDescent="0.2">
      <c r="A815" s="419"/>
      <c r="B815" s="428" t="s">
        <v>1588</v>
      </c>
    </row>
    <row r="816" spans="1:2" x14ac:dyDescent="0.2">
      <c r="A816" s="419"/>
      <c r="B816" s="428" t="s">
        <v>1587</v>
      </c>
    </row>
    <row r="817" spans="1:6" x14ac:dyDescent="0.2">
      <c r="A817" s="419"/>
      <c r="B817" s="428" t="s">
        <v>1586</v>
      </c>
    </row>
    <row r="818" spans="1:6" x14ac:dyDescent="0.2">
      <c r="A818" s="419"/>
      <c r="B818" s="428" t="s">
        <v>1585</v>
      </c>
    </row>
    <row r="819" spans="1:6" x14ac:dyDescent="0.2">
      <c r="A819" s="419"/>
      <c r="B819" s="428" t="s">
        <v>1584</v>
      </c>
    </row>
    <row r="820" spans="1:6" x14ac:dyDescent="0.2">
      <c r="A820" s="419"/>
      <c r="B820" s="428" t="s">
        <v>1583</v>
      </c>
    </row>
    <row r="821" spans="1:6" x14ac:dyDescent="0.2">
      <c r="A821" s="419"/>
      <c r="B821" s="428" t="s">
        <v>1582</v>
      </c>
    </row>
    <row r="822" spans="1:6" ht="63.75" x14ac:dyDescent="0.2">
      <c r="A822" s="419"/>
      <c r="B822" s="434" t="s">
        <v>1581</v>
      </c>
    </row>
    <row r="823" spans="1:6" x14ac:dyDescent="0.2">
      <c r="A823" s="419"/>
      <c r="B823" s="415" t="s">
        <v>1580</v>
      </c>
      <c r="C823" s="423" t="s">
        <v>943</v>
      </c>
      <c r="D823" s="427">
        <v>1</v>
      </c>
      <c r="E823" s="542"/>
      <c r="F823" s="547">
        <f t="shared" ref="F823" si="124">ROUND(D823*E823,2)</f>
        <v>0</v>
      </c>
    </row>
    <row r="824" spans="1:6" x14ac:dyDescent="0.2">
      <c r="A824" s="419"/>
      <c r="B824" s="415"/>
      <c r="C824" s="417"/>
      <c r="D824" s="645"/>
    </row>
    <row r="825" spans="1:6" ht="82.5" customHeight="1" x14ac:dyDescent="0.2">
      <c r="A825" s="419">
        <v>2</v>
      </c>
      <c r="B825" s="195" t="s">
        <v>1579</v>
      </c>
      <c r="C825" s="423" t="s">
        <v>48</v>
      </c>
      <c r="D825" s="427">
        <v>1</v>
      </c>
      <c r="E825" s="542"/>
      <c r="F825" s="547">
        <f t="shared" ref="F825" si="125">ROUND(D825*E825,2)</f>
        <v>0</v>
      </c>
    </row>
    <row r="826" spans="1:6" x14ac:dyDescent="0.2">
      <c r="A826" s="419"/>
      <c r="B826" s="195"/>
      <c r="D826" s="427"/>
    </row>
    <row r="827" spans="1:6" ht="63.75" x14ac:dyDescent="0.2">
      <c r="A827" s="419">
        <v>3</v>
      </c>
      <c r="B827" s="195" t="s">
        <v>1578</v>
      </c>
      <c r="C827" s="423" t="s">
        <v>48</v>
      </c>
      <c r="D827" s="427">
        <v>1</v>
      </c>
      <c r="E827" s="542"/>
      <c r="F827" s="547">
        <f t="shared" ref="F827" si="126">ROUND(D827*E827,2)</f>
        <v>0</v>
      </c>
    </row>
    <row r="828" spans="1:6" x14ac:dyDescent="0.2">
      <c r="A828" s="419"/>
      <c r="B828" s="195"/>
    </row>
    <row r="829" spans="1:6" ht="51" x14ac:dyDescent="0.2">
      <c r="A829" s="419">
        <v>4</v>
      </c>
      <c r="B829" s="195" t="s">
        <v>1577</v>
      </c>
      <c r="C829" s="423" t="s">
        <v>48</v>
      </c>
      <c r="D829" s="427">
        <v>1</v>
      </c>
      <c r="E829" s="542"/>
      <c r="F829" s="547">
        <f t="shared" ref="F829" si="127">ROUND(D829*E829,2)</f>
        <v>0</v>
      </c>
    </row>
    <row r="830" spans="1:6" x14ac:dyDescent="0.2">
      <c r="A830" s="419"/>
      <c r="B830" s="195"/>
      <c r="D830" s="427"/>
    </row>
    <row r="831" spans="1:6" ht="51" x14ac:dyDescent="0.2">
      <c r="A831" s="419">
        <v>5</v>
      </c>
      <c r="B831" s="195" t="s">
        <v>1576</v>
      </c>
      <c r="C831" s="423" t="s">
        <v>42</v>
      </c>
      <c r="D831" s="427">
        <v>50</v>
      </c>
      <c r="E831" s="542"/>
      <c r="F831" s="547">
        <f t="shared" ref="F831" si="128">ROUND(D831*E831,2)</f>
        <v>0</v>
      </c>
    </row>
    <row r="832" spans="1:6" x14ac:dyDescent="0.2">
      <c r="A832" s="419"/>
      <c r="B832" s="195"/>
      <c r="D832" s="427"/>
    </row>
    <row r="833" spans="1:6" ht="25.5" x14ac:dyDescent="0.2">
      <c r="A833" s="419">
        <v>6</v>
      </c>
      <c r="B833" s="195" t="s">
        <v>1575</v>
      </c>
      <c r="C833" s="423" t="s">
        <v>1211</v>
      </c>
      <c r="D833" s="427">
        <v>2</v>
      </c>
      <c r="E833" s="542"/>
      <c r="F833" s="547">
        <f t="shared" ref="F833" si="129">ROUND(D833*E833,2)</f>
        <v>0</v>
      </c>
    </row>
    <row r="834" spans="1:6" x14ac:dyDescent="0.2">
      <c r="A834" s="419"/>
      <c r="B834" s="195"/>
      <c r="D834" s="427"/>
    </row>
    <row r="835" spans="1:6" x14ac:dyDescent="0.2">
      <c r="A835" s="419"/>
      <c r="B835" s="195" t="s">
        <v>1574</v>
      </c>
      <c r="D835" s="427"/>
    </row>
    <row r="836" spans="1:6" x14ac:dyDescent="0.2">
      <c r="A836" s="419"/>
      <c r="B836" s="195"/>
      <c r="D836" s="427"/>
    </row>
    <row r="837" spans="1:6" ht="63.75" x14ac:dyDescent="0.2">
      <c r="A837" s="419">
        <v>7</v>
      </c>
      <c r="B837" s="195" t="s">
        <v>2050</v>
      </c>
      <c r="C837" s="423" t="s">
        <v>1573</v>
      </c>
      <c r="D837" s="427">
        <v>8</v>
      </c>
      <c r="E837" s="542"/>
      <c r="F837" s="547">
        <f t="shared" ref="F837" si="130">ROUND(D837*E837,2)</f>
        <v>0</v>
      </c>
    </row>
    <row r="838" spans="1:6" x14ac:dyDescent="0.2">
      <c r="A838" s="419"/>
      <c r="B838" s="195"/>
      <c r="D838" s="427"/>
    </row>
    <row r="839" spans="1:6" x14ac:dyDescent="0.2">
      <c r="A839" s="419">
        <v>8</v>
      </c>
      <c r="B839" s="195" t="s">
        <v>1572</v>
      </c>
      <c r="C839" s="423" t="s">
        <v>48</v>
      </c>
      <c r="D839" s="427">
        <v>2</v>
      </c>
      <c r="E839" s="542"/>
      <c r="F839" s="547">
        <f t="shared" ref="F839" si="131">ROUND(D839*E839,2)</f>
        <v>0</v>
      </c>
    </row>
    <row r="840" spans="1:6" x14ac:dyDescent="0.2">
      <c r="A840" s="419"/>
      <c r="B840" s="195"/>
    </row>
    <row r="841" spans="1:6" x14ac:dyDescent="0.2">
      <c r="A841" s="419">
        <v>9</v>
      </c>
      <c r="B841" s="195" t="s">
        <v>1571</v>
      </c>
      <c r="C841" s="423" t="s">
        <v>49</v>
      </c>
      <c r="D841" s="427">
        <v>12</v>
      </c>
      <c r="E841" s="542"/>
      <c r="F841" s="547">
        <f t="shared" ref="F841" si="132">ROUND(D841*E841,2)</f>
        <v>0</v>
      </c>
    </row>
    <row r="842" spans="1:6" x14ac:dyDescent="0.2">
      <c r="A842" s="419"/>
      <c r="B842" s="195"/>
      <c r="D842" s="427"/>
    </row>
    <row r="843" spans="1:6" x14ac:dyDescent="0.2">
      <c r="A843" s="419">
        <v>10</v>
      </c>
      <c r="B843" s="195" t="s">
        <v>1570</v>
      </c>
      <c r="C843" s="423" t="s">
        <v>49</v>
      </c>
      <c r="D843" s="427">
        <v>8</v>
      </c>
      <c r="E843" s="542"/>
      <c r="F843" s="547">
        <f t="shared" ref="F843" si="133">ROUND(D843*E843,2)</f>
        <v>0</v>
      </c>
    </row>
    <row r="844" spans="1:6" x14ac:dyDescent="0.2">
      <c r="A844" s="419"/>
      <c r="B844" s="195"/>
      <c r="D844" s="427"/>
    </row>
    <row r="845" spans="1:6" x14ac:dyDescent="0.2">
      <c r="A845" s="419">
        <v>11</v>
      </c>
      <c r="B845" s="195" t="s">
        <v>1569</v>
      </c>
      <c r="C845" s="423" t="s">
        <v>48</v>
      </c>
      <c r="D845" s="427">
        <v>2</v>
      </c>
      <c r="E845" s="542"/>
      <c r="F845" s="547">
        <f t="shared" ref="F845" si="134">ROUND(D845*E845,2)</f>
        <v>0</v>
      </c>
    </row>
    <row r="846" spans="1:6" x14ac:dyDescent="0.2">
      <c r="A846" s="419"/>
      <c r="B846" s="195"/>
      <c r="D846" s="427"/>
    </row>
    <row r="847" spans="1:6" ht="25.5" x14ac:dyDescent="0.2">
      <c r="A847" s="419">
        <v>12</v>
      </c>
      <c r="B847" s="195" t="s">
        <v>1568</v>
      </c>
      <c r="C847" s="423" t="s">
        <v>48</v>
      </c>
      <c r="D847" s="427">
        <v>3</v>
      </c>
      <c r="E847" s="542"/>
      <c r="F847" s="547">
        <f t="shared" ref="F847" si="135">ROUND(D847*E847,2)</f>
        <v>0</v>
      </c>
    </row>
    <row r="848" spans="1:6" x14ac:dyDescent="0.2">
      <c r="A848" s="419"/>
      <c r="B848" s="195"/>
      <c r="D848" s="427"/>
    </row>
    <row r="849" spans="1:6" ht="38.25" x14ac:dyDescent="0.2">
      <c r="A849" s="419">
        <v>13</v>
      </c>
      <c r="B849" s="195" t="s">
        <v>1567</v>
      </c>
      <c r="C849" s="423" t="s">
        <v>48</v>
      </c>
      <c r="D849" s="427">
        <v>1</v>
      </c>
      <c r="E849" s="542"/>
      <c r="F849" s="547">
        <f t="shared" ref="F849" si="136">ROUND(D849*E849,2)</f>
        <v>0</v>
      </c>
    </row>
    <row r="850" spans="1:6" x14ac:dyDescent="0.2">
      <c r="A850" s="419"/>
      <c r="B850" s="195"/>
      <c r="D850" s="427"/>
    </row>
    <row r="851" spans="1:6" ht="25.5" x14ac:dyDescent="0.2">
      <c r="A851" s="419">
        <v>14</v>
      </c>
      <c r="B851" s="195" t="s">
        <v>1566</v>
      </c>
      <c r="C851" s="423" t="s">
        <v>48</v>
      </c>
      <c r="D851" s="427">
        <v>1</v>
      </c>
      <c r="E851" s="542"/>
      <c r="F851" s="547">
        <f t="shared" ref="F851" si="137">ROUND(D851*E851,2)</f>
        <v>0</v>
      </c>
    </row>
    <row r="852" spans="1:6" x14ac:dyDescent="0.2">
      <c r="A852" s="419"/>
      <c r="B852" s="195"/>
      <c r="D852" s="427"/>
    </row>
    <row r="853" spans="1:6" ht="51" x14ac:dyDescent="0.2">
      <c r="A853" s="419">
        <v>15</v>
      </c>
      <c r="B853" s="195" t="s">
        <v>1565</v>
      </c>
      <c r="D853" s="427"/>
    </row>
    <row r="854" spans="1:6" x14ac:dyDescent="0.2">
      <c r="A854" s="419"/>
      <c r="B854" s="428" t="s">
        <v>1564</v>
      </c>
      <c r="C854" s="423" t="s">
        <v>49</v>
      </c>
      <c r="D854" s="427">
        <v>6</v>
      </c>
      <c r="E854" s="542"/>
      <c r="F854" s="547">
        <f t="shared" ref="F854:F855" si="138">ROUND(D854*E854,2)</f>
        <v>0</v>
      </c>
    </row>
    <row r="855" spans="1:6" ht="25.5" x14ac:dyDescent="0.2">
      <c r="A855" s="419"/>
      <c r="B855" s="428" t="s">
        <v>1563</v>
      </c>
      <c r="C855" s="423" t="s">
        <v>1211</v>
      </c>
      <c r="D855" s="427">
        <v>1.8</v>
      </c>
      <c r="E855" s="542"/>
      <c r="F855" s="547">
        <f t="shared" si="138"/>
        <v>0</v>
      </c>
    </row>
    <row r="856" spans="1:6" x14ac:dyDescent="0.2">
      <c r="A856" s="419"/>
      <c r="B856" s="195"/>
      <c r="D856" s="427"/>
    </row>
    <row r="857" spans="1:6" ht="25.5" x14ac:dyDescent="0.2">
      <c r="A857" s="419"/>
      <c r="B857" s="195" t="s">
        <v>1562</v>
      </c>
      <c r="D857" s="427"/>
    </row>
    <row r="858" spans="1:6" x14ac:dyDescent="0.2">
      <c r="A858" s="419"/>
      <c r="B858" s="195"/>
      <c r="D858" s="427"/>
    </row>
    <row r="859" spans="1:6" x14ac:dyDescent="0.2">
      <c r="A859" s="419">
        <v>16</v>
      </c>
      <c r="B859" s="195" t="s">
        <v>1561</v>
      </c>
      <c r="C859" s="423" t="s">
        <v>943</v>
      </c>
      <c r="D859" s="427">
        <v>1</v>
      </c>
      <c r="E859" s="542"/>
      <c r="F859" s="547">
        <f t="shared" ref="F859" si="139">ROUND(D859*E859,2)</f>
        <v>0</v>
      </c>
    </row>
    <row r="860" spans="1:6" x14ac:dyDescent="0.2">
      <c r="A860" s="419"/>
      <c r="B860" s="195"/>
    </row>
    <row r="861" spans="1:6" x14ac:dyDescent="0.2">
      <c r="A861" s="419"/>
      <c r="B861" s="415" t="s">
        <v>1560</v>
      </c>
    </row>
    <row r="862" spans="1:6" x14ac:dyDescent="0.2">
      <c r="A862" s="419">
        <v>17</v>
      </c>
      <c r="B862" s="195" t="s">
        <v>1559</v>
      </c>
    </row>
    <row r="863" spans="1:6" x14ac:dyDescent="0.2">
      <c r="A863" s="419"/>
      <c r="B863" s="195" t="s">
        <v>1558</v>
      </c>
      <c r="D863" s="629" t="s">
        <v>1557</v>
      </c>
    </row>
    <row r="864" spans="1:6" x14ac:dyDescent="0.2">
      <c r="A864" s="419"/>
      <c r="B864" s="428" t="s">
        <v>1556</v>
      </c>
    </row>
    <row r="865" spans="1:6" x14ac:dyDescent="0.2">
      <c r="A865" s="419"/>
      <c r="B865" s="428" t="s">
        <v>1555</v>
      </c>
    </row>
    <row r="866" spans="1:6" x14ac:dyDescent="0.2">
      <c r="A866" s="419"/>
      <c r="B866" s="428" t="s">
        <v>1554</v>
      </c>
      <c r="D866" s="427"/>
    </row>
    <row r="867" spans="1:6" x14ac:dyDescent="0.2">
      <c r="A867" s="419"/>
      <c r="B867" s="195" t="s">
        <v>1543</v>
      </c>
      <c r="C867" s="423" t="s">
        <v>943</v>
      </c>
      <c r="D867" s="427">
        <v>1</v>
      </c>
      <c r="E867" s="542"/>
      <c r="F867" s="547">
        <f t="shared" ref="F867" si="140">ROUND(D867*E867,2)</f>
        <v>0</v>
      </c>
    </row>
    <row r="868" spans="1:6" x14ac:dyDescent="0.2">
      <c r="A868" s="419"/>
      <c r="B868" s="195"/>
      <c r="D868" s="427"/>
    </row>
    <row r="869" spans="1:6" x14ac:dyDescent="0.2">
      <c r="A869" s="419">
        <v>18</v>
      </c>
      <c r="B869" s="195" t="s">
        <v>1553</v>
      </c>
      <c r="D869" s="427"/>
    </row>
    <row r="870" spans="1:6" x14ac:dyDescent="0.2">
      <c r="A870" s="419"/>
      <c r="B870" s="428" t="s">
        <v>1552</v>
      </c>
      <c r="D870" s="427"/>
    </row>
    <row r="871" spans="1:6" x14ac:dyDescent="0.2">
      <c r="A871" s="419"/>
      <c r="B871" s="428" t="s">
        <v>1551</v>
      </c>
      <c r="D871" s="427"/>
    </row>
    <row r="872" spans="1:6" x14ac:dyDescent="0.2">
      <c r="A872" s="419"/>
      <c r="B872" s="428" t="s">
        <v>1550</v>
      </c>
      <c r="D872" s="427"/>
    </row>
    <row r="873" spans="1:6" x14ac:dyDescent="0.2">
      <c r="A873" s="419"/>
      <c r="B873" s="428" t="s">
        <v>1549</v>
      </c>
      <c r="D873" s="427"/>
    </row>
    <row r="874" spans="1:6" x14ac:dyDescent="0.2">
      <c r="A874" s="419"/>
      <c r="B874" s="428" t="s">
        <v>1548</v>
      </c>
      <c r="D874" s="427"/>
    </row>
    <row r="875" spans="1:6" x14ac:dyDescent="0.2">
      <c r="A875" s="419"/>
      <c r="B875" s="195" t="s">
        <v>1543</v>
      </c>
      <c r="C875" s="423" t="s">
        <v>943</v>
      </c>
      <c r="D875" s="427">
        <v>1</v>
      </c>
      <c r="E875" s="542"/>
      <c r="F875" s="547">
        <f t="shared" ref="F875" si="141">ROUND(D875*E875,2)</f>
        <v>0</v>
      </c>
    </row>
    <row r="876" spans="1:6" x14ac:dyDescent="0.2">
      <c r="A876" s="419"/>
      <c r="B876" s="195"/>
      <c r="D876" s="427"/>
    </row>
    <row r="877" spans="1:6" x14ac:dyDescent="0.2">
      <c r="A877" s="419">
        <v>19</v>
      </c>
      <c r="B877" s="195" t="s">
        <v>1547</v>
      </c>
      <c r="D877" s="427"/>
    </row>
    <row r="878" spans="1:6" x14ac:dyDescent="0.2">
      <c r="A878" s="419"/>
      <c r="B878" s="428" t="s">
        <v>1546</v>
      </c>
      <c r="D878" s="427"/>
    </row>
    <row r="879" spans="1:6" x14ac:dyDescent="0.2">
      <c r="A879" s="419"/>
      <c r="B879" s="428" t="s">
        <v>1545</v>
      </c>
      <c r="D879" s="427"/>
    </row>
    <row r="880" spans="1:6" x14ac:dyDescent="0.2">
      <c r="A880" s="419"/>
      <c r="B880" s="428" t="s">
        <v>2040</v>
      </c>
      <c r="D880" s="427"/>
    </row>
    <row r="881" spans="1:6" x14ac:dyDescent="0.2">
      <c r="A881" s="419"/>
      <c r="B881" s="428" t="s">
        <v>1544</v>
      </c>
      <c r="D881" s="427"/>
    </row>
    <row r="882" spans="1:6" x14ac:dyDescent="0.2">
      <c r="A882" s="419"/>
      <c r="B882" s="195" t="s">
        <v>1543</v>
      </c>
      <c r="C882" s="423" t="s">
        <v>943</v>
      </c>
      <c r="D882" s="427">
        <v>1</v>
      </c>
      <c r="E882" s="542"/>
      <c r="F882" s="547">
        <f t="shared" ref="F882" si="142">ROUND(D882*E882,2)</f>
        <v>0</v>
      </c>
    </row>
    <row r="883" spans="1:6" x14ac:dyDescent="0.2">
      <c r="A883" s="419"/>
      <c r="B883" s="195"/>
    </row>
    <row r="884" spans="1:6" x14ac:dyDescent="0.2">
      <c r="A884" s="419"/>
      <c r="B884" s="415" t="s">
        <v>1542</v>
      </c>
    </row>
    <row r="885" spans="1:6" ht="95.25" customHeight="1" x14ac:dyDescent="0.2">
      <c r="A885" s="419">
        <v>20</v>
      </c>
      <c r="B885" s="195" t="s">
        <v>1541</v>
      </c>
      <c r="C885" s="423" t="s">
        <v>49</v>
      </c>
      <c r="D885" s="427">
        <v>28</v>
      </c>
      <c r="E885" s="542"/>
      <c r="F885" s="547">
        <f t="shared" ref="F885" si="143">ROUND(D885*E885,2)</f>
        <v>0</v>
      </c>
    </row>
    <row r="886" spans="1:6" x14ac:dyDescent="0.2">
      <c r="A886" s="419"/>
      <c r="B886" s="195"/>
      <c r="D886" s="427"/>
    </row>
    <row r="887" spans="1:6" ht="56.25" customHeight="1" x14ac:dyDescent="0.2">
      <c r="A887" s="419">
        <v>21</v>
      </c>
      <c r="B887" s="195" t="s">
        <v>1540</v>
      </c>
      <c r="C887" s="423" t="s">
        <v>48</v>
      </c>
      <c r="D887" s="427">
        <v>10</v>
      </c>
      <c r="E887" s="542"/>
      <c r="F887" s="547">
        <f t="shared" ref="F887" si="144">ROUND(D887*E887,2)</f>
        <v>0</v>
      </c>
    </row>
    <row r="888" spans="1:6" x14ac:dyDescent="0.2">
      <c r="A888" s="419"/>
      <c r="B888" s="195"/>
    </row>
    <row r="889" spans="1:6" x14ac:dyDescent="0.2">
      <c r="A889" s="419"/>
      <c r="B889" s="415" t="s">
        <v>1539</v>
      </c>
      <c r="F889" s="814"/>
    </row>
    <row r="890" spans="1:6" ht="25.5" x14ac:dyDescent="0.2">
      <c r="A890" s="419">
        <v>22</v>
      </c>
      <c r="B890" s="195" t="s">
        <v>1538</v>
      </c>
    </row>
    <row r="891" spans="1:6" x14ac:dyDescent="0.2">
      <c r="A891" s="419"/>
      <c r="B891" s="428" t="s">
        <v>1537</v>
      </c>
    </row>
    <row r="892" spans="1:6" ht="25.5" x14ac:dyDescent="0.2">
      <c r="A892" s="419"/>
      <c r="B892" s="428" t="s">
        <v>1536</v>
      </c>
    </row>
    <row r="893" spans="1:6" x14ac:dyDescent="0.2">
      <c r="A893" s="419"/>
      <c r="B893" s="195" t="s">
        <v>1535</v>
      </c>
    </row>
    <row r="894" spans="1:6" x14ac:dyDescent="0.2">
      <c r="A894" s="419"/>
      <c r="B894" s="428" t="s">
        <v>1534</v>
      </c>
      <c r="C894" s="423" t="s">
        <v>48</v>
      </c>
      <c r="D894" s="427">
        <v>1</v>
      </c>
      <c r="E894" s="542"/>
      <c r="F894" s="547">
        <f t="shared" ref="F894" si="145">ROUND(D894*E894,2)</f>
        <v>0</v>
      </c>
    </row>
    <row r="895" spans="1:6" x14ac:dyDescent="0.2">
      <c r="A895" s="419"/>
      <c r="B895" s="195"/>
      <c r="D895" s="427"/>
    </row>
    <row r="896" spans="1:6" ht="25.5" x14ac:dyDescent="0.2">
      <c r="A896" s="419">
        <v>23</v>
      </c>
      <c r="B896" s="195" t="s">
        <v>1533</v>
      </c>
      <c r="C896" s="423" t="s">
        <v>48</v>
      </c>
      <c r="D896" s="427">
        <v>1</v>
      </c>
      <c r="E896" s="542"/>
      <c r="F896" s="547">
        <f t="shared" ref="F896" si="146">ROUND(D896*E896,2)</f>
        <v>0</v>
      </c>
    </row>
    <row r="897" spans="1:6" x14ac:dyDescent="0.2">
      <c r="A897" s="419"/>
      <c r="B897" s="195"/>
      <c r="D897" s="427"/>
    </row>
    <row r="898" spans="1:6" ht="25.5" x14ac:dyDescent="0.2">
      <c r="A898" s="419">
        <v>24</v>
      </c>
      <c r="B898" s="195" t="s">
        <v>1532</v>
      </c>
      <c r="C898" s="423" t="s">
        <v>48</v>
      </c>
      <c r="D898" s="427">
        <v>1</v>
      </c>
      <c r="E898" s="542"/>
      <c r="F898" s="547">
        <f t="shared" ref="F898" si="147">ROUND(D898*E898,2)</f>
        <v>0</v>
      </c>
    </row>
    <row r="899" spans="1:6" x14ac:dyDescent="0.2">
      <c r="A899" s="419"/>
      <c r="B899" s="195"/>
      <c r="D899" s="427"/>
    </row>
    <row r="900" spans="1:6" ht="25.5" x14ac:dyDescent="0.2">
      <c r="A900" s="419">
        <v>25</v>
      </c>
      <c r="B900" s="195" t="s">
        <v>1531</v>
      </c>
      <c r="C900" s="423" t="s">
        <v>48</v>
      </c>
      <c r="D900" s="427">
        <v>1</v>
      </c>
      <c r="E900" s="542"/>
      <c r="F900" s="547">
        <f t="shared" ref="F900" si="148">ROUND(D900*E900,2)</f>
        <v>0</v>
      </c>
    </row>
    <row r="901" spans="1:6" x14ac:dyDescent="0.2">
      <c r="A901" s="419"/>
      <c r="B901" s="195"/>
      <c r="D901" s="427"/>
    </row>
    <row r="902" spans="1:6" ht="51" x14ac:dyDescent="0.2">
      <c r="A902" s="419">
        <v>26</v>
      </c>
      <c r="B902" s="195" t="s">
        <v>1530</v>
      </c>
      <c r="C902" s="423" t="s">
        <v>49</v>
      </c>
      <c r="D902" s="427">
        <v>2</v>
      </c>
      <c r="E902" s="542"/>
      <c r="F902" s="547">
        <f t="shared" ref="F902" si="149">ROUND(D902*E902,2)</f>
        <v>0</v>
      </c>
    </row>
    <row r="903" spans="1:6" x14ac:dyDescent="0.2">
      <c r="A903" s="419"/>
      <c r="B903" s="195"/>
      <c r="D903" s="427"/>
    </row>
    <row r="904" spans="1:6" ht="38.25" x14ac:dyDescent="0.2">
      <c r="A904" s="419">
        <v>27</v>
      </c>
      <c r="B904" s="195" t="s">
        <v>1529</v>
      </c>
      <c r="C904" s="423" t="s">
        <v>48</v>
      </c>
      <c r="D904" s="427">
        <v>1</v>
      </c>
      <c r="E904" s="542"/>
      <c r="F904" s="547">
        <f t="shared" ref="F904" si="150">ROUND(D904*E904,2)</f>
        <v>0</v>
      </c>
    </row>
    <row r="905" spans="1:6" x14ac:dyDescent="0.2">
      <c r="A905" s="419"/>
      <c r="B905" s="195"/>
      <c r="D905" s="427"/>
    </row>
    <row r="906" spans="1:6" x14ac:dyDescent="0.2">
      <c r="A906" s="419">
        <v>28</v>
      </c>
      <c r="B906" s="195" t="s">
        <v>1528</v>
      </c>
      <c r="C906" s="423" t="s">
        <v>48</v>
      </c>
      <c r="D906" s="427">
        <v>1</v>
      </c>
      <c r="E906" s="542"/>
      <c r="F906" s="547">
        <f t="shared" ref="F906" si="151">ROUND(D906*E906,2)</f>
        <v>0</v>
      </c>
    </row>
    <row r="907" spans="1:6" x14ac:dyDescent="0.2">
      <c r="A907" s="419"/>
      <c r="B907" s="195"/>
      <c r="D907" s="427"/>
    </row>
    <row r="908" spans="1:6" x14ac:dyDescent="0.2">
      <c r="A908" s="419">
        <v>29</v>
      </c>
      <c r="B908" s="195" t="s">
        <v>1527</v>
      </c>
      <c r="C908" s="423" t="s">
        <v>48</v>
      </c>
      <c r="D908" s="427">
        <v>1</v>
      </c>
      <c r="E908" s="542"/>
      <c r="F908" s="547">
        <f t="shared" ref="F908" si="152">ROUND(D908*E908,2)</f>
        <v>0</v>
      </c>
    </row>
    <row r="909" spans="1:6" x14ac:dyDescent="0.2">
      <c r="A909" s="419"/>
      <c r="B909" s="195"/>
    </row>
    <row r="910" spans="1:6" x14ac:dyDescent="0.2">
      <c r="A910" s="419">
        <v>30</v>
      </c>
      <c r="B910" s="195" t="s">
        <v>1526</v>
      </c>
      <c r="F910" s="814"/>
    </row>
    <row r="911" spans="1:6" x14ac:dyDescent="0.2">
      <c r="A911" s="419"/>
      <c r="B911" s="428" t="s">
        <v>1525</v>
      </c>
      <c r="F911" s="814"/>
    </row>
    <row r="912" spans="1:6" x14ac:dyDescent="0.2">
      <c r="A912" s="419"/>
      <c r="B912" s="195" t="s">
        <v>1524</v>
      </c>
      <c r="F912" s="814"/>
    </row>
    <row r="913" spans="1:6" ht="51" x14ac:dyDescent="0.2">
      <c r="A913" s="419"/>
      <c r="B913" s="195" t="s">
        <v>1523</v>
      </c>
      <c r="C913" s="423" t="s">
        <v>48</v>
      </c>
      <c r="D913" s="427">
        <v>1</v>
      </c>
      <c r="E913" s="542"/>
      <c r="F913" s="547">
        <f t="shared" ref="F913:F916" si="153">ROUND(D913*E913,2)</f>
        <v>0</v>
      </c>
    </row>
    <row r="914" spans="1:6" x14ac:dyDescent="0.2">
      <c r="A914" s="419"/>
      <c r="B914" s="428" t="s">
        <v>1522</v>
      </c>
      <c r="C914" s="423" t="s">
        <v>48</v>
      </c>
      <c r="D914" s="427">
        <v>1</v>
      </c>
      <c r="E914" s="542"/>
      <c r="F914" s="547">
        <f t="shared" si="153"/>
        <v>0</v>
      </c>
    </row>
    <row r="915" spans="1:6" x14ac:dyDescent="0.2">
      <c r="A915" s="419"/>
      <c r="B915" s="428" t="s">
        <v>1521</v>
      </c>
      <c r="C915" s="423" t="s">
        <v>48</v>
      </c>
      <c r="D915" s="427">
        <v>1</v>
      </c>
      <c r="E915" s="542"/>
      <c r="F915" s="547">
        <f t="shared" si="153"/>
        <v>0</v>
      </c>
    </row>
    <row r="916" spans="1:6" ht="25.5" x14ac:dyDescent="0.2">
      <c r="A916" s="419"/>
      <c r="B916" s="428" t="s">
        <v>1520</v>
      </c>
      <c r="C916" s="423" t="s">
        <v>48</v>
      </c>
      <c r="D916" s="427">
        <v>1</v>
      </c>
      <c r="E916" s="542"/>
      <c r="F916" s="547">
        <f t="shared" si="153"/>
        <v>0</v>
      </c>
    </row>
    <row r="917" spans="1:6" x14ac:dyDescent="0.2">
      <c r="A917" s="419"/>
      <c r="D917" s="427"/>
    </row>
    <row r="918" spans="1:6" ht="25.5" x14ac:dyDescent="0.2">
      <c r="A918" s="419">
        <v>31</v>
      </c>
      <c r="B918" s="195" t="s">
        <v>1511</v>
      </c>
      <c r="C918" s="423" t="s">
        <v>943</v>
      </c>
      <c r="D918" s="427">
        <v>1</v>
      </c>
      <c r="E918" s="542"/>
      <c r="F918" s="547">
        <f t="shared" ref="F918" si="154">ROUND(D918*E918,2)</f>
        <v>0</v>
      </c>
    </row>
    <row r="919" spans="1:6" x14ac:dyDescent="0.2">
      <c r="A919" s="419"/>
      <c r="B919" s="195"/>
      <c r="D919" s="427"/>
    </row>
    <row r="920" spans="1:6" x14ac:dyDescent="0.2">
      <c r="A920" s="419"/>
      <c r="B920" s="415" t="s">
        <v>1519</v>
      </c>
      <c r="D920" s="427"/>
    </row>
    <row r="921" spans="1:6" ht="25.5" x14ac:dyDescent="0.2">
      <c r="A921" s="419">
        <v>32</v>
      </c>
      <c r="B921" s="195" t="s">
        <v>1518</v>
      </c>
      <c r="C921" s="423" t="s">
        <v>943</v>
      </c>
      <c r="D921" s="427">
        <v>1</v>
      </c>
      <c r="E921" s="542"/>
      <c r="F921" s="547">
        <f t="shared" ref="F921" si="155">ROUND(D921*E921,2)</f>
        <v>0</v>
      </c>
    </row>
    <row r="922" spans="1:6" ht="13.5" thickBot="1" x14ac:dyDescent="0.25">
      <c r="A922" s="419"/>
      <c r="B922" s="195"/>
    </row>
    <row r="923" spans="1:6" ht="26.25" thickBot="1" x14ac:dyDescent="0.25">
      <c r="A923" s="426" t="str">
        <f>A753</f>
        <v>III.</v>
      </c>
      <c r="B923" s="433" t="str">
        <f>B753</f>
        <v xml:space="preserve">TROŠKOVNIK DIESEL EL.AGREGATA TE PRIPADAJUĆE INSTALACIJE ISPUHA GORIVA, VENTILACIJE I DR., </v>
      </c>
      <c r="C923" s="424"/>
      <c r="D923" s="632" t="s">
        <v>14</v>
      </c>
      <c r="E923" s="649"/>
      <c r="F923" s="812">
        <f>SUM(F793:F922)</f>
        <v>0</v>
      </c>
    </row>
    <row r="924" spans="1:6" x14ac:dyDescent="0.2">
      <c r="A924" s="419"/>
    </row>
    <row r="925" spans="1:6" x14ac:dyDescent="0.2">
      <c r="A925" s="419"/>
    </row>
    <row r="926" spans="1:6" x14ac:dyDescent="0.2">
      <c r="A926" s="419"/>
    </row>
    <row r="927" spans="1:6" ht="13.5" thickBot="1" x14ac:dyDescent="0.25">
      <c r="A927" s="419"/>
    </row>
    <row r="928" spans="1:6" ht="13.5" thickBot="1" x14ac:dyDescent="0.25">
      <c r="A928" s="477" t="s">
        <v>1517</v>
      </c>
      <c r="B928" s="432" t="s">
        <v>1516</v>
      </c>
      <c r="C928" s="431"/>
      <c r="D928" s="639"/>
      <c r="E928" s="653"/>
      <c r="F928" s="821"/>
    </row>
    <row r="929" spans="1:6" x14ac:dyDescent="0.2">
      <c r="A929" s="419"/>
      <c r="B929" s="195"/>
    </row>
    <row r="930" spans="1:6" ht="51" x14ac:dyDescent="0.2">
      <c r="A930" s="419"/>
      <c r="B930" s="430" t="s">
        <v>1515</v>
      </c>
    </row>
    <row r="931" spans="1:6" x14ac:dyDescent="0.2">
      <c r="A931" s="419"/>
      <c r="B931" s="195"/>
    </row>
    <row r="932" spans="1:6" ht="25.5" x14ac:dyDescent="0.2">
      <c r="A932" s="419" t="s">
        <v>351</v>
      </c>
      <c r="B932" s="195" t="s">
        <v>1514</v>
      </c>
      <c r="F932" s="822"/>
    </row>
    <row r="933" spans="1:6" x14ac:dyDescent="0.2">
      <c r="A933" s="429"/>
      <c r="B933" s="428" t="s">
        <v>1513</v>
      </c>
      <c r="C933" s="423" t="s">
        <v>49</v>
      </c>
      <c r="D933" s="427">
        <v>220</v>
      </c>
      <c r="E933" s="542"/>
      <c r="F933" s="547">
        <f t="shared" ref="F933:F934" si="156">ROUND(D933*E933,2)</f>
        <v>0</v>
      </c>
    </row>
    <row r="934" spans="1:6" x14ac:dyDescent="0.2">
      <c r="A934" s="429"/>
      <c r="B934" s="428" t="s">
        <v>1512</v>
      </c>
      <c r="C934" s="423" t="s">
        <v>49</v>
      </c>
      <c r="D934" s="427">
        <v>230</v>
      </c>
      <c r="E934" s="542"/>
      <c r="F934" s="547">
        <f t="shared" si="156"/>
        <v>0</v>
      </c>
    </row>
    <row r="935" spans="1:6" x14ac:dyDescent="0.2">
      <c r="A935" s="429"/>
      <c r="B935" s="428"/>
      <c r="D935" s="427"/>
      <c r="F935" s="822"/>
    </row>
    <row r="936" spans="1:6" ht="25.5" x14ac:dyDescent="0.2">
      <c r="A936" s="419" t="s">
        <v>353</v>
      </c>
      <c r="B936" s="195" t="s">
        <v>1511</v>
      </c>
      <c r="C936" s="423" t="s">
        <v>943</v>
      </c>
      <c r="D936" s="646">
        <v>1</v>
      </c>
      <c r="E936" s="542"/>
      <c r="F936" s="547">
        <f t="shared" ref="F936" si="157">ROUND(D936*E936,2)</f>
        <v>0</v>
      </c>
    </row>
    <row r="937" spans="1:6" ht="13.5" thickBot="1" x14ac:dyDescent="0.25">
      <c r="A937" s="419"/>
      <c r="B937" s="195"/>
    </row>
    <row r="938" spans="1:6" ht="13.5" thickBot="1" x14ac:dyDescent="0.25">
      <c r="A938" s="426" t="str">
        <f>A928</f>
        <v>IV.</v>
      </c>
      <c r="B938" s="425" t="str">
        <f>B928</f>
        <v>SPRINKLER STANICA - ELEKTRO DIO</v>
      </c>
      <c r="C938" s="424"/>
      <c r="D938" s="632" t="s">
        <v>14</v>
      </c>
      <c r="E938" s="649"/>
      <c r="F938" s="812">
        <f>SUM(F931:F937)</f>
        <v>0</v>
      </c>
    </row>
    <row r="939" spans="1:6" x14ac:dyDescent="0.2">
      <c r="A939" s="419"/>
    </row>
    <row r="940" spans="1:6" x14ac:dyDescent="0.2">
      <c r="A940" s="419"/>
    </row>
    <row r="941" spans="1:6" x14ac:dyDescent="0.2">
      <c r="A941" s="419"/>
    </row>
    <row r="942" spans="1:6" x14ac:dyDescent="0.2">
      <c r="A942" s="419"/>
    </row>
    <row r="943" spans="1:6" ht="13.5" thickBot="1" x14ac:dyDescent="0.25">
      <c r="A943" s="419"/>
      <c r="B943" s="131" t="s">
        <v>15</v>
      </c>
    </row>
    <row r="944" spans="1:6" ht="13.5" thickBot="1" x14ac:dyDescent="0.25">
      <c r="A944" s="422" t="str">
        <f>A2</f>
        <v>E.</v>
      </c>
      <c r="B944" s="420" t="str">
        <f>B2</f>
        <v>ELEKTROINSTALACIJA-JAKE I SLABE STRUJE</v>
      </c>
      <c r="C944" s="856"/>
      <c r="D944" s="656"/>
      <c r="E944" s="661"/>
      <c r="F944" s="823"/>
    </row>
    <row r="945" spans="1:6" x14ac:dyDescent="0.2">
      <c r="A945" s="419" t="str">
        <f>A573</f>
        <v>I.</v>
      </c>
      <c r="B945" s="397" t="str">
        <f>B573</f>
        <v>JAKA STRUJA</v>
      </c>
      <c r="D945" s="629" t="str">
        <f>D573</f>
        <v>UKUPNO:</v>
      </c>
      <c r="F945" s="808">
        <f>F573</f>
        <v>0</v>
      </c>
    </row>
    <row r="946" spans="1:6" x14ac:dyDescent="0.2">
      <c r="A946" s="419" t="str">
        <f>A744</f>
        <v>II.</v>
      </c>
      <c r="B946" s="397" t="str">
        <f>B744</f>
        <v>EL.INSTALACIJA SLABE STRUJE</v>
      </c>
      <c r="D946" s="629" t="str">
        <f>D744</f>
        <v>UKUPNO:</v>
      </c>
      <c r="F946" s="808">
        <f>F744</f>
        <v>0</v>
      </c>
    </row>
    <row r="947" spans="1:6" ht="25.5" x14ac:dyDescent="0.2">
      <c r="A947" s="419" t="str">
        <f>A923</f>
        <v>III.</v>
      </c>
      <c r="B947" s="397" t="str">
        <f>B923</f>
        <v xml:space="preserve">TROŠKOVNIK DIESEL EL.AGREGATA TE PRIPADAJUĆE INSTALACIJE ISPUHA GORIVA, VENTILACIJE I DR., </v>
      </c>
      <c r="D947" s="629" t="str">
        <f>D923</f>
        <v>UKUPNO:</v>
      </c>
      <c r="F947" s="808">
        <f>F923</f>
        <v>0</v>
      </c>
    </row>
    <row r="948" spans="1:6" ht="13.5" thickBot="1" x14ac:dyDescent="0.25">
      <c r="A948" s="419" t="str">
        <f>A938</f>
        <v>IV.</v>
      </c>
      <c r="B948" s="397" t="str">
        <f>B938</f>
        <v>SPRINKLER STANICA - ELEKTRO DIO</v>
      </c>
      <c r="D948" s="629" t="str">
        <f>D938</f>
        <v>UKUPNO:</v>
      </c>
      <c r="F948" s="808">
        <f>F938</f>
        <v>0</v>
      </c>
    </row>
    <row r="949" spans="1:6" ht="13.5" thickBot="1" x14ac:dyDescent="0.25">
      <c r="A949" s="422" t="str">
        <f>A944</f>
        <v>E.</v>
      </c>
      <c r="B949" s="421" t="str">
        <f>B944</f>
        <v>ELEKTROINSTALACIJA-JAKE I SLABE STRUJE</v>
      </c>
      <c r="C949" s="856"/>
      <c r="D949" s="656" t="s">
        <v>14</v>
      </c>
      <c r="E949" s="661"/>
      <c r="F949" s="823">
        <f>SUM(F945:F948)</f>
        <v>0</v>
      </c>
    </row>
    <row r="950" spans="1:6" x14ac:dyDescent="0.2">
      <c r="A950" s="419"/>
    </row>
    <row r="951" spans="1:6" x14ac:dyDescent="0.2">
      <c r="A951" s="419"/>
    </row>
    <row r="952" spans="1:6" x14ac:dyDescent="0.2">
      <c r="A952" s="419"/>
    </row>
    <row r="953" spans="1:6" x14ac:dyDescent="0.2">
      <c r="A953" s="419"/>
    </row>
    <row r="954" spans="1:6" x14ac:dyDescent="0.2">
      <c r="A954" s="419"/>
    </row>
    <row r="955" spans="1:6" x14ac:dyDescent="0.2">
      <c r="A955" s="416"/>
      <c r="B955" s="415"/>
      <c r="C955" s="417"/>
      <c r="D955" s="635"/>
      <c r="E955" s="645"/>
      <c r="F955" s="814"/>
    </row>
    <row r="956" spans="1:6" x14ac:dyDescent="0.2">
      <c r="A956" s="416"/>
      <c r="B956" s="415"/>
      <c r="C956" s="417"/>
      <c r="D956" s="635"/>
      <c r="E956" s="645"/>
    </row>
    <row r="957" spans="1:6" x14ac:dyDescent="0.2">
      <c r="A957" s="416"/>
      <c r="B957" s="415"/>
      <c r="C957" s="417"/>
      <c r="D957" s="635"/>
      <c r="E957" s="645"/>
    </row>
    <row r="958" spans="1:6" x14ac:dyDescent="0.2">
      <c r="A958" s="416"/>
      <c r="B958" s="415"/>
      <c r="C958" s="417"/>
      <c r="D958" s="635"/>
      <c r="E958" s="645"/>
    </row>
    <row r="959" spans="1:6" x14ac:dyDescent="0.2">
      <c r="A959" s="416"/>
      <c r="B959" s="415"/>
      <c r="C959" s="417"/>
      <c r="D959" s="635"/>
      <c r="E959" s="645"/>
    </row>
    <row r="960" spans="1:6" x14ac:dyDescent="0.2">
      <c r="A960" s="416"/>
      <c r="B960" s="415"/>
      <c r="C960" s="417"/>
      <c r="D960" s="635"/>
      <c r="E960" s="645"/>
    </row>
    <row r="961" spans="1:5" x14ac:dyDescent="0.2">
      <c r="A961" s="416"/>
      <c r="B961" s="415"/>
      <c r="C961" s="417"/>
      <c r="D961" s="635"/>
      <c r="E961" s="645"/>
    </row>
    <row r="962" spans="1:5" x14ac:dyDescent="0.2">
      <c r="A962" s="416"/>
      <c r="B962" s="415"/>
      <c r="C962" s="417"/>
      <c r="D962" s="635"/>
      <c r="E962" s="645"/>
    </row>
    <row r="963" spans="1:5" x14ac:dyDescent="0.2">
      <c r="A963" s="416"/>
      <c r="B963" s="415"/>
      <c r="C963" s="417"/>
      <c r="D963" s="635"/>
      <c r="E963" s="645"/>
    </row>
    <row r="964" spans="1:5" x14ac:dyDescent="0.2">
      <c r="A964" s="416"/>
      <c r="B964" s="415"/>
      <c r="C964" s="417"/>
      <c r="D964" s="635"/>
      <c r="E964" s="645"/>
    </row>
    <row r="965" spans="1:5" x14ac:dyDescent="0.2">
      <c r="A965" s="416"/>
      <c r="B965" s="415"/>
      <c r="C965" s="417"/>
      <c r="D965" s="635"/>
      <c r="E965" s="645"/>
    </row>
    <row r="966" spans="1:5" x14ac:dyDescent="0.2">
      <c r="A966" s="419"/>
    </row>
    <row r="967" spans="1:5" x14ac:dyDescent="0.2">
      <c r="A967" s="419"/>
    </row>
    <row r="968" spans="1:5" x14ac:dyDescent="0.2">
      <c r="A968" s="419"/>
    </row>
    <row r="969" spans="1:5" x14ac:dyDescent="0.2">
      <c r="A969" s="419"/>
    </row>
  </sheetData>
  <sheetProtection algorithmName="SHA-512" hashValue="zOFjWl4Ff+Vkx/DbgAFytcAQQJjfheqebhrJ3U9PHQbYDhsU5d9Tj6NdXQ7lw5DDOI/FQ4lQ2LfkiQkpL6oIBQ==" saltValue="s84wVEyjv7BQE8+SiVZC5A==" spinCount="100000" sheet="1" objects="1" scenarios="1" formatCells="0" formatColumns="0" formatRows="0"/>
  <protectedRanges>
    <protectedRange sqref="E932 E935" name="Range1"/>
  </protectedRange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019"/>
  <sheetViews>
    <sheetView view="pageBreakPreview" zoomScale="70" zoomScaleNormal="75" zoomScaleSheetLayoutView="70" workbookViewId="0">
      <pane ySplit="4" topLeftCell="A14" activePane="bottomLeft" state="frozen"/>
      <selection pane="bottomLeft" sqref="A1:XFD1048576"/>
    </sheetView>
  </sheetViews>
  <sheetFormatPr defaultColWidth="10.28515625" defaultRowHeight="12.75" x14ac:dyDescent="0.2"/>
  <cols>
    <col min="1" max="1" width="6.7109375" style="209" bestFit="1" customWidth="1"/>
    <col min="2" max="2" width="61.85546875" style="209" customWidth="1"/>
    <col min="3" max="3" width="13" style="210" customWidth="1"/>
    <col min="4" max="4" width="12.7109375" style="237" customWidth="1"/>
    <col min="5" max="5" width="17.5703125" style="211" customWidth="1"/>
    <col min="6" max="6" width="17.42578125" style="788" customWidth="1"/>
    <col min="7" max="7" width="11.85546875" style="201" bestFit="1" customWidth="1"/>
    <col min="8" max="8" width="12" style="201" bestFit="1" customWidth="1"/>
    <col min="9" max="16384" width="10.28515625" style="201"/>
  </cols>
  <sheetData>
    <row r="1" spans="1:8" ht="13.5" thickBot="1" x14ac:dyDescent="0.25"/>
    <row r="2" spans="1:8" s="216" customFormat="1" ht="13.5" thickBot="1" x14ac:dyDescent="0.25">
      <c r="A2" s="212" t="s">
        <v>1399</v>
      </c>
      <c r="B2" s="213" t="s">
        <v>1287</v>
      </c>
      <c r="C2" s="214"/>
      <c r="D2" s="215"/>
      <c r="E2" s="681"/>
      <c r="F2" s="789"/>
    </row>
    <row r="3" spans="1:8" s="221" customFormat="1" ht="13.5" thickBot="1" x14ac:dyDescent="0.25">
      <c r="A3" s="217"/>
      <c r="B3" s="218"/>
      <c r="C3" s="219"/>
      <c r="D3" s="220"/>
      <c r="E3" s="682"/>
      <c r="F3" s="790"/>
    </row>
    <row r="4" spans="1:8" s="224" customFormat="1" ht="13.15" customHeight="1" thickBot="1" x14ac:dyDescent="0.25">
      <c r="A4" s="222" t="s">
        <v>919</v>
      </c>
      <c r="B4" s="223" t="s">
        <v>920</v>
      </c>
      <c r="C4" s="857" t="s">
        <v>921</v>
      </c>
      <c r="D4" s="685" t="s">
        <v>11</v>
      </c>
      <c r="E4" s="693" t="s">
        <v>922</v>
      </c>
      <c r="F4" s="791" t="s">
        <v>13</v>
      </c>
    </row>
    <row r="5" spans="1:8" s="227" customFormat="1" x14ac:dyDescent="0.2">
      <c r="A5" s="225"/>
      <c r="B5" s="226"/>
      <c r="C5" s="858"/>
      <c r="D5" s="686"/>
      <c r="E5" s="694"/>
      <c r="F5" s="792"/>
    </row>
    <row r="6" spans="1:8" s="227" customFormat="1" ht="13.5" thickBot="1" x14ac:dyDescent="0.25">
      <c r="A6" s="225"/>
      <c r="B6" s="226"/>
      <c r="C6" s="858"/>
      <c r="D6" s="686"/>
      <c r="E6" s="694"/>
      <c r="F6" s="792"/>
    </row>
    <row r="7" spans="1:8" ht="13.5" thickBot="1" x14ac:dyDescent="0.25">
      <c r="A7" s="198" t="s">
        <v>351</v>
      </c>
      <c r="B7" s="228" t="s">
        <v>1014</v>
      </c>
      <c r="C7" s="859"/>
      <c r="D7" s="666"/>
      <c r="E7" s="381"/>
      <c r="F7" s="793"/>
    </row>
    <row r="9" spans="1:8" ht="112.9" customHeight="1" x14ac:dyDescent="0.2">
      <c r="A9" s="229" t="s">
        <v>351</v>
      </c>
      <c r="B9" s="230" t="s">
        <v>1015</v>
      </c>
      <c r="C9" s="245" t="s">
        <v>48</v>
      </c>
      <c r="D9" s="667">
        <v>2</v>
      </c>
      <c r="E9" s="542"/>
      <c r="F9" s="547">
        <f t="shared" ref="F9" si="0">ROUND(D9*E9,2)</f>
        <v>0</v>
      </c>
      <c r="G9" s="221"/>
      <c r="H9" s="221"/>
    </row>
    <row r="10" spans="1:8" x14ac:dyDescent="0.2">
      <c r="A10" s="229"/>
      <c r="B10" s="230"/>
      <c r="C10" s="245"/>
      <c r="D10" s="667"/>
      <c r="G10" s="221"/>
      <c r="H10" s="221"/>
    </row>
    <row r="11" spans="1:8" ht="87.75" customHeight="1" x14ac:dyDescent="0.2">
      <c r="A11" s="229" t="s">
        <v>353</v>
      </c>
      <c r="B11" s="230" t="s">
        <v>1016</v>
      </c>
      <c r="C11" s="245" t="s">
        <v>42</v>
      </c>
      <c r="D11" s="667">
        <v>800</v>
      </c>
      <c r="E11" s="542"/>
      <c r="F11" s="547">
        <f t="shared" ref="F11" si="1">ROUND(D11*E11,2)</f>
        <v>0</v>
      </c>
      <c r="G11" s="221"/>
      <c r="H11" s="221"/>
    </row>
    <row r="12" spans="1:8" x14ac:dyDescent="0.2">
      <c r="A12" s="229"/>
      <c r="B12" s="232"/>
      <c r="C12" s="245"/>
      <c r="D12" s="667"/>
      <c r="G12" s="221"/>
      <c r="H12" s="221"/>
    </row>
    <row r="13" spans="1:8" ht="74.25" customHeight="1" x14ac:dyDescent="0.2">
      <c r="A13" s="229" t="s">
        <v>355</v>
      </c>
      <c r="B13" s="230" t="s">
        <v>1017</v>
      </c>
      <c r="C13" s="245" t="s">
        <v>48</v>
      </c>
      <c r="D13" s="667">
        <v>1</v>
      </c>
      <c r="E13" s="542"/>
      <c r="F13" s="547">
        <f t="shared" ref="F13" si="2">ROUND(D13*E13,2)</f>
        <v>0</v>
      </c>
      <c r="G13" s="221"/>
      <c r="H13" s="221"/>
    </row>
    <row r="14" spans="1:8" x14ac:dyDescent="0.2">
      <c r="A14" s="229"/>
      <c r="B14" s="230"/>
      <c r="C14" s="245"/>
      <c r="D14" s="667"/>
      <c r="G14" s="221"/>
      <c r="H14" s="221"/>
    </row>
    <row r="15" spans="1:8" ht="84" customHeight="1" x14ac:dyDescent="0.2">
      <c r="A15" s="229" t="s">
        <v>357</v>
      </c>
      <c r="B15" s="233" t="s">
        <v>1018</v>
      </c>
      <c r="C15" s="245" t="s">
        <v>48</v>
      </c>
      <c r="D15" s="667">
        <v>2</v>
      </c>
      <c r="E15" s="542"/>
      <c r="F15" s="547">
        <f t="shared" ref="F15:F16" si="3">ROUND(D15*E15,2)</f>
        <v>0</v>
      </c>
      <c r="G15" s="221"/>
      <c r="H15" s="221"/>
    </row>
    <row r="16" spans="1:8" ht="71.25" customHeight="1" x14ac:dyDescent="0.2">
      <c r="A16" s="229" t="s">
        <v>359</v>
      </c>
      <c r="B16" s="233" t="s">
        <v>1019</v>
      </c>
      <c r="C16" s="245" t="s">
        <v>48</v>
      </c>
      <c r="D16" s="667">
        <v>1</v>
      </c>
      <c r="E16" s="542"/>
      <c r="F16" s="547">
        <f t="shared" si="3"/>
        <v>0</v>
      </c>
      <c r="G16" s="221"/>
      <c r="H16" s="221"/>
    </row>
    <row r="17" spans="1:8" ht="13.5" thickBot="1" x14ac:dyDescent="0.25">
      <c r="A17" s="229"/>
      <c r="B17" s="234"/>
      <c r="C17" s="245"/>
      <c r="D17" s="283"/>
      <c r="G17" s="221"/>
      <c r="H17" s="221"/>
    </row>
    <row r="18" spans="1:8" ht="16.5" thickBot="1" x14ac:dyDescent="0.3">
      <c r="A18" s="206" t="str">
        <f>A7</f>
        <v>1.</v>
      </c>
      <c r="B18" s="207" t="s">
        <v>1014</v>
      </c>
      <c r="C18" s="860"/>
      <c r="D18" s="208" t="s">
        <v>14</v>
      </c>
      <c r="E18" s="382"/>
      <c r="F18" s="794">
        <f>SUM(F9:F17)</f>
        <v>0</v>
      </c>
      <c r="G18" s="221"/>
      <c r="H18" s="221"/>
    </row>
    <row r="19" spans="1:8" x14ac:dyDescent="0.2">
      <c r="B19" s="235"/>
      <c r="E19" s="251"/>
      <c r="G19" s="221"/>
      <c r="H19" s="221"/>
    </row>
    <row r="20" spans="1:8" ht="13.5" thickBot="1" x14ac:dyDescent="0.25">
      <c r="B20" s="238"/>
      <c r="E20" s="251"/>
      <c r="G20" s="221"/>
      <c r="H20" s="221"/>
    </row>
    <row r="21" spans="1:8" ht="13.5" thickBot="1" x14ac:dyDescent="0.25">
      <c r="A21" s="198" t="s">
        <v>353</v>
      </c>
      <c r="B21" s="199" t="s">
        <v>1021</v>
      </c>
      <c r="C21" s="200"/>
      <c r="D21" s="666"/>
      <c r="E21" s="381"/>
      <c r="F21" s="793"/>
    </row>
    <row r="22" spans="1:8" x14ac:dyDescent="0.2">
      <c r="A22" s="239"/>
      <c r="B22" s="240"/>
      <c r="C22" s="241"/>
      <c r="D22" s="668"/>
    </row>
    <row r="23" spans="1:8" ht="115.5" customHeight="1" x14ac:dyDescent="0.2">
      <c r="A23" s="229" t="s">
        <v>351</v>
      </c>
      <c r="B23" s="230" t="s">
        <v>1022</v>
      </c>
      <c r="C23" s="245"/>
      <c r="D23" s="283"/>
      <c r="G23" s="221"/>
      <c r="H23" s="221"/>
    </row>
    <row r="24" spans="1:8" ht="25.5" x14ac:dyDescent="0.2">
      <c r="A24" s="229"/>
      <c r="B24" s="230" t="s">
        <v>1023</v>
      </c>
      <c r="C24" s="245"/>
      <c r="D24" s="283"/>
      <c r="G24" s="221"/>
      <c r="H24" s="221"/>
    </row>
    <row r="25" spans="1:8" ht="51" x14ac:dyDescent="0.2">
      <c r="A25" s="229"/>
      <c r="B25" s="232" t="s">
        <v>1024</v>
      </c>
      <c r="C25" s="245"/>
      <c r="D25" s="283"/>
      <c r="G25" s="221"/>
      <c r="H25" s="221"/>
    </row>
    <row r="26" spans="1:8" x14ac:dyDescent="0.2">
      <c r="A26" s="229"/>
      <c r="B26" s="230" t="s">
        <v>2056</v>
      </c>
      <c r="C26" s="245"/>
      <c r="D26" s="283"/>
      <c r="G26" s="221"/>
      <c r="H26" s="221"/>
    </row>
    <row r="27" spans="1:8" ht="25.5" x14ac:dyDescent="0.2">
      <c r="A27" s="229"/>
      <c r="B27" s="230" t="s">
        <v>1025</v>
      </c>
      <c r="C27" s="245"/>
      <c r="D27" s="283"/>
      <c r="G27" s="221"/>
      <c r="H27" s="221"/>
    </row>
    <row r="28" spans="1:8" x14ac:dyDescent="0.2">
      <c r="A28" s="229"/>
      <c r="B28" s="230" t="s">
        <v>1026</v>
      </c>
      <c r="C28" s="245"/>
      <c r="D28" s="283"/>
      <c r="G28" s="221"/>
      <c r="H28" s="221"/>
    </row>
    <row r="29" spans="1:8" x14ac:dyDescent="0.2">
      <c r="A29" s="229"/>
      <c r="B29" s="234" t="s">
        <v>1027</v>
      </c>
      <c r="C29" s="245"/>
      <c r="D29" s="283"/>
      <c r="G29" s="221"/>
      <c r="H29" s="221"/>
    </row>
    <row r="30" spans="1:8" x14ac:dyDescent="0.2">
      <c r="A30" s="229"/>
      <c r="B30" s="234" t="s">
        <v>1028</v>
      </c>
      <c r="C30" s="245"/>
      <c r="D30" s="283"/>
      <c r="G30" s="221"/>
      <c r="H30" s="221"/>
    </row>
    <row r="31" spans="1:8" x14ac:dyDescent="0.2">
      <c r="A31" s="229"/>
      <c r="B31" s="242" t="s">
        <v>1029</v>
      </c>
      <c r="C31" s="245"/>
      <c r="D31" s="283"/>
      <c r="G31" s="221"/>
      <c r="H31" s="221"/>
    </row>
    <row r="32" spans="1:8" ht="25.5" x14ac:dyDescent="0.2">
      <c r="A32" s="229"/>
      <c r="B32" s="242" t="s">
        <v>1030</v>
      </c>
      <c r="C32" s="245"/>
      <c r="D32" s="283"/>
      <c r="G32" s="221"/>
      <c r="H32" s="221"/>
    </row>
    <row r="33" spans="1:8" ht="25.5" x14ac:dyDescent="0.2">
      <c r="A33" s="229"/>
      <c r="B33" s="242" t="s">
        <v>1031</v>
      </c>
      <c r="C33" s="245"/>
      <c r="D33" s="283"/>
      <c r="G33" s="221"/>
      <c r="H33" s="221"/>
    </row>
    <row r="34" spans="1:8" x14ac:dyDescent="0.2">
      <c r="A34" s="229"/>
      <c r="B34" s="242" t="s">
        <v>1032</v>
      </c>
      <c r="C34" s="245"/>
      <c r="D34" s="283"/>
      <c r="G34" s="221"/>
      <c r="H34" s="221"/>
    </row>
    <row r="35" spans="1:8" ht="26.25" customHeight="1" x14ac:dyDescent="0.2">
      <c r="A35" s="229"/>
      <c r="B35" s="242" t="s">
        <v>1033</v>
      </c>
      <c r="C35" s="245"/>
      <c r="D35" s="283"/>
      <c r="G35" s="221"/>
      <c r="H35" s="221"/>
    </row>
    <row r="36" spans="1:8" x14ac:dyDescent="0.2">
      <c r="A36" s="229"/>
      <c r="B36" s="242" t="s">
        <v>1034</v>
      </c>
      <c r="C36" s="245"/>
      <c r="D36" s="283"/>
      <c r="G36" s="221"/>
      <c r="H36" s="221"/>
    </row>
    <row r="37" spans="1:8" x14ac:dyDescent="0.2">
      <c r="A37" s="229"/>
      <c r="B37" s="242" t="s">
        <v>2057</v>
      </c>
      <c r="C37" s="245"/>
      <c r="D37" s="283"/>
      <c r="G37" s="221"/>
      <c r="H37" s="221"/>
    </row>
    <row r="38" spans="1:8" x14ac:dyDescent="0.2">
      <c r="A38" s="229"/>
      <c r="B38" s="242" t="s">
        <v>1035</v>
      </c>
      <c r="C38" s="245"/>
      <c r="D38" s="283"/>
      <c r="G38" s="221"/>
      <c r="H38" s="221"/>
    </row>
    <row r="39" spans="1:8" x14ac:dyDescent="0.2">
      <c r="A39" s="229"/>
      <c r="B39" s="242" t="s">
        <v>2058</v>
      </c>
      <c r="C39" s="245"/>
      <c r="D39" s="283"/>
      <c r="G39" s="221"/>
      <c r="H39" s="221"/>
    </row>
    <row r="40" spans="1:8" x14ac:dyDescent="0.2">
      <c r="A40" s="229"/>
      <c r="B40" s="242" t="s">
        <v>1036</v>
      </c>
      <c r="C40" s="245"/>
      <c r="D40" s="283"/>
      <c r="G40" s="221"/>
      <c r="H40" s="221"/>
    </row>
    <row r="41" spans="1:8" x14ac:dyDescent="0.2">
      <c r="A41" s="229"/>
      <c r="B41" s="242" t="s">
        <v>1037</v>
      </c>
      <c r="C41" s="245"/>
      <c r="D41" s="283"/>
      <c r="G41" s="221"/>
      <c r="H41" s="221"/>
    </row>
    <row r="42" spans="1:8" ht="25.5" x14ac:dyDescent="0.2">
      <c r="A42" s="229"/>
      <c r="B42" s="242" t="s">
        <v>1038</v>
      </c>
      <c r="C42" s="245"/>
      <c r="D42" s="283"/>
      <c r="G42" s="221"/>
      <c r="H42" s="221"/>
    </row>
    <row r="43" spans="1:8" x14ac:dyDescent="0.2">
      <c r="A43" s="229"/>
      <c r="B43" s="240" t="s">
        <v>1039</v>
      </c>
      <c r="C43" s="245"/>
      <c r="D43" s="283"/>
      <c r="G43" s="221"/>
      <c r="H43" s="221"/>
    </row>
    <row r="44" spans="1:8" x14ac:dyDescent="0.2">
      <c r="A44" s="229"/>
      <c r="B44" s="240" t="s">
        <v>1040</v>
      </c>
      <c r="C44" s="245"/>
      <c r="D44" s="283"/>
      <c r="G44" s="221"/>
      <c r="H44" s="221"/>
    </row>
    <row r="45" spans="1:8" x14ac:dyDescent="0.2">
      <c r="A45" s="229"/>
      <c r="B45" s="240" t="s">
        <v>1041</v>
      </c>
      <c r="C45" s="245"/>
      <c r="D45" s="283"/>
      <c r="G45" s="221"/>
      <c r="H45" s="221"/>
    </row>
    <row r="46" spans="1:8" x14ac:dyDescent="0.2">
      <c r="A46" s="229"/>
      <c r="B46" s="240" t="s">
        <v>1042</v>
      </c>
      <c r="C46" s="245"/>
      <c r="D46" s="283"/>
      <c r="G46" s="221"/>
      <c r="H46" s="221"/>
    </row>
    <row r="47" spans="1:8" x14ac:dyDescent="0.2">
      <c r="A47" s="229"/>
      <c r="B47" s="240" t="s">
        <v>1043</v>
      </c>
      <c r="C47" s="245"/>
      <c r="D47" s="283"/>
      <c r="G47" s="221"/>
      <c r="H47" s="221"/>
    </row>
    <row r="48" spans="1:8" ht="15.75" x14ac:dyDescent="0.2">
      <c r="A48" s="229"/>
      <c r="B48" s="240" t="s">
        <v>1044</v>
      </c>
      <c r="C48" s="245"/>
      <c r="D48" s="283"/>
      <c r="G48" s="221"/>
      <c r="H48" s="221"/>
    </row>
    <row r="49" spans="1:8" x14ac:dyDescent="0.2">
      <c r="A49" s="229"/>
      <c r="B49" s="240" t="s">
        <v>1045</v>
      </c>
      <c r="C49" s="245"/>
      <c r="D49" s="283"/>
      <c r="G49" s="221"/>
      <c r="H49" s="221"/>
    </row>
    <row r="50" spans="1:8" ht="15.75" x14ac:dyDescent="0.2">
      <c r="A50" s="229"/>
      <c r="B50" s="240" t="s">
        <v>1046</v>
      </c>
      <c r="C50" s="245"/>
      <c r="D50" s="283"/>
      <c r="G50" s="221"/>
      <c r="H50" s="221"/>
    </row>
    <row r="51" spans="1:8" ht="15.75" x14ac:dyDescent="0.2">
      <c r="A51" s="229"/>
      <c r="B51" s="240" t="s">
        <v>1047</v>
      </c>
      <c r="C51" s="245"/>
      <c r="D51" s="283"/>
      <c r="G51" s="221"/>
      <c r="H51" s="221"/>
    </row>
    <row r="52" spans="1:8" x14ac:dyDescent="0.2">
      <c r="A52" s="229"/>
      <c r="B52" s="240" t="s">
        <v>1048</v>
      </c>
      <c r="C52" s="245"/>
      <c r="D52" s="283"/>
      <c r="G52" s="221"/>
      <c r="H52" s="221"/>
    </row>
    <row r="53" spans="1:8" x14ac:dyDescent="0.2">
      <c r="A53" s="229"/>
      <c r="B53" s="240" t="s">
        <v>1049</v>
      </c>
      <c r="C53" s="245"/>
      <c r="D53" s="283"/>
      <c r="G53" s="221"/>
      <c r="H53" s="221"/>
    </row>
    <row r="54" spans="1:8" x14ac:dyDescent="0.2">
      <c r="A54" s="229"/>
      <c r="B54" s="240" t="s">
        <v>1050</v>
      </c>
      <c r="C54" s="245"/>
      <c r="D54" s="283"/>
      <c r="G54" s="221"/>
      <c r="H54" s="221"/>
    </row>
    <row r="55" spans="1:8" ht="15.75" x14ac:dyDescent="0.2">
      <c r="A55" s="229"/>
      <c r="B55" s="240" t="s">
        <v>1051</v>
      </c>
      <c r="C55" s="245"/>
      <c r="D55" s="283"/>
      <c r="G55" s="221"/>
      <c r="H55" s="221"/>
    </row>
    <row r="56" spans="1:8" x14ac:dyDescent="0.2">
      <c r="A56" s="229"/>
      <c r="B56" s="240" t="s">
        <v>1052</v>
      </c>
      <c r="C56" s="245"/>
      <c r="D56" s="283"/>
      <c r="G56" s="221"/>
      <c r="H56" s="221"/>
    </row>
    <row r="57" spans="1:8" ht="15.75" x14ac:dyDescent="0.2">
      <c r="A57" s="229"/>
      <c r="B57" s="240" t="s">
        <v>1053</v>
      </c>
      <c r="C57" s="245"/>
      <c r="D57" s="283"/>
      <c r="G57" s="221"/>
      <c r="H57" s="221"/>
    </row>
    <row r="58" spans="1:8" x14ac:dyDescent="0.2">
      <c r="A58" s="229"/>
      <c r="B58" s="240" t="s">
        <v>1054</v>
      </c>
      <c r="C58" s="245"/>
      <c r="D58" s="283"/>
      <c r="G58" s="221"/>
      <c r="H58" s="221"/>
    </row>
    <row r="59" spans="1:8" x14ac:dyDescent="0.2">
      <c r="A59" s="229"/>
      <c r="B59" s="240" t="s">
        <v>1055</v>
      </c>
      <c r="C59" s="245"/>
      <c r="D59" s="283"/>
      <c r="G59" s="221"/>
      <c r="H59" s="221"/>
    </row>
    <row r="60" spans="1:8" x14ac:dyDescent="0.2">
      <c r="A60" s="229"/>
      <c r="B60" s="240" t="s">
        <v>1056</v>
      </c>
      <c r="C60" s="245"/>
      <c r="D60" s="283"/>
      <c r="G60" s="221"/>
      <c r="H60" s="221"/>
    </row>
    <row r="61" spans="1:8" x14ac:dyDescent="0.2">
      <c r="A61" s="229"/>
      <c r="B61" s="240" t="s">
        <v>1057</v>
      </c>
      <c r="C61" s="245"/>
      <c r="D61" s="283"/>
      <c r="G61" s="221"/>
      <c r="H61" s="221"/>
    </row>
    <row r="62" spans="1:8" x14ac:dyDescent="0.2">
      <c r="A62" s="229"/>
      <c r="B62" s="240" t="s">
        <v>1058</v>
      </c>
      <c r="C62" s="245"/>
      <c r="D62" s="283"/>
      <c r="G62" s="221"/>
      <c r="H62" s="221"/>
    </row>
    <row r="63" spans="1:8" x14ac:dyDescent="0.2">
      <c r="A63" s="229"/>
      <c r="B63" s="240" t="s">
        <v>1059</v>
      </c>
      <c r="C63" s="245"/>
      <c r="D63" s="283"/>
      <c r="G63" s="221"/>
      <c r="H63" s="221"/>
    </row>
    <row r="64" spans="1:8" x14ac:dyDescent="0.2">
      <c r="A64" s="229"/>
      <c r="B64" s="240" t="s">
        <v>1060</v>
      </c>
      <c r="C64" s="245"/>
      <c r="D64" s="283"/>
      <c r="G64" s="221"/>
      <c r="H64" s="221"/>
    </row>
    <row r="65" spans="1:8" x14ac:dyDescent="0.2">
      <c r="A65" s="229"/>
      <c r="B65" s="240" t="s">
        <v>1061</v>
      </c>
      <c r="C65" s="245"/>
      <c r="D65" s="283"/>
      <c r="G65" s="221"/>
      <c r="H65" s="221"/>
    </row>
    <row r="66" spans="1:8" x14ac:dyDescent="0.2">
      <c r="A66" s="229"/>
      <c r="B66" s="240" t="s">
        <v>1062</v>
      </c>
      <c r="C66" s="245"/>
      <c r="D66" s="283"/>
      <c r="G66" s="221"/>
      <c r="H66" s="221"/>
    </row>
    <row r="67" spans="1:8" x14ac:dyDescent="0.2">
      <c r="A67" s="229"/>
      <c r="B67" s="240" t="s">
        <v>1063</v>
      </c>
      <c r="C67" s="245"/>
      <c r="D67" s="283"/>
      <c r="G67" s="221"/>
      <c r="H67" s="221"/>
    </row>
    <row r="68" spans="1:8" x14ac:dyDescent="0.2">
      <c r="A68" s="229"/>
      <c r="B68" s="240" t="s">
        <v>1064</v>
      </c>
      <c r="C68" s="245" t="s">
        <v>943</v>
      </c>
      <c r="D68" s="211">
        <v>1</v>
      </c>
      <c r="E68" s="542"/>
      <c r="F68" s="547">
        <f t="shared" ref="F68" si="4">ROUND(D68*E68,2)</f>
        <v>0</v>
      </c>
      <c r="G68" s="221"/>
      <c r="H68" s="221"/>
    </row>
    <row r="70" spans="1:8" ht="142.9" customHeight="1" x14ac:dyDescent="0.2">
      <c r="A70" s="229" t="s">
        <v>353</v>
      </c>
      <c r="B70" s="230" t="s">
        <v>1022</v>
      </c>
      <c r="C70" s="245"/>
      <c r="D70" s="283"/>
    </row>
    <row r="71" spans="1:8" ht="25.5" x14ac:dyDescent="0.2">
      <c r="A71" s="229"/>
      <c r="B71" s="230" t="s">
        <v>1023</v>
      </c>
      <c r="C71" s="245"/>
      <c r="D71" s="283"/>
    </row>
    <row r="72" spans="1:8" ht="51" x14ac:dyDescent="0.2">
      <c r="A72" s="229"/>
      <c r="B72" s="232" t="s">
        <v>1024</v>
      </c>
      <c r="C72" s="245"/>
      <c r="D72" s="283"/>
    </row>
    <row r="73" spans="1:8" x14ac:dyDescent="0.2">
      <c r="A73" s="229"/>
      <c r="B73" s="230" t="s">
        <v>2059</v>
      </c>
      <c r="C73" s="245"/>
      <c r="D73" s="283"/>
    </row>
    <row r="74" spans="1:8" ht="25.5" x14ac:dyDescent="0.2">
      <c r="A74" s="229"/>
      <c r="B74" s="230" t="s">
        <v>1025</v>
      </c>
      <c r="C74" s="245"/>
      <c r="D74" s="283"/>
    </row>
    <row r="75" spans="1:8" x14ac:dyDescent="0.2">
      <c r="A75" s="229"/>
      <c r="B75" s="230" t="s">
        <v>1026</v>
      </c>
      <c r="C75" s="245"/>
      <c r="D75" s="283"/>
    </row>
    <row r="76" spans="1:8" x14ac:dyDescent="0.2">
      <c r="A76" s="229"/>
      <c r="B76" s="234" t="s">
        <v>1027</v>
      </c>
      <c r="C76" s="245"/>
      <c r="D76" s="283"/>
    </row>
    <row r="77" spans="1:8" x14ac:dyDescent="0.2">
      <c r="A77" s="229"/>
      <c r="B77" s="234" t="s">
        <v>1028</v>
      </c>
      <c r="C77" s="245"/>
      <c r="D77" s="283"/>
    </row>
    <row r="78" spans="1:8" x14ac:dyDescent="0.2">
      <c r="A78" s="229"/>
      <c r="B78" s="242" t="s">
        <v>1029</v>
      </c>
      <c r="C78" s="245"/>
      <c r="D78" s="283"/>
    </row>
    <row r="79" spans="1:8" ht="25.5" x14ac:dyDescent="0.2">
      <c r="A79" s="229"/>
      <c r="B79" s="242" t="s">
        <v>1030</v>
      </c>
      <c r="C79" s="245"/>
      <c r="D79" s="283"/>
    </row>
    <row r="80" spans="1:8" ht="25.5" x14ac:dyDescent="0.2">
      <c r="A80" s="229"/>
      <c r="B80" s="242" t="s">
        <v>1031</v>
      </c>
      <c r="C80" s="245"/>
      <c r="D80" s="283"/>
    </row>
    <row r="81" spans="1:13" x14ac:dyDescent="0.2">
      <c r="A81" s="229"/>
      <c r="B81" s="242" t="s">
        <v>1032</v>
      </c>
      <c r="C81" s="245"/>
      <c r="D81" s="283"/>
    </row>
    <row r="82" spans="1:13" ht="25.5" x14ac:dyDescent="0.2">
      <c r="A82" s="229"/>
      <c r="B82" s="242" t="s">
        <v>1033</v>
      </c>
      <c r="C82" s="245"/>
      <c r="D82" s="283"/>
    </row>
    <row r="83" spans="1:13" x14ac:dyDescent="0.2">
      <c r="A83" s="229"/>
      <c r="B83" s="242" t="s">
        <v>1034</v>
      </c>
      <c r="C83" s="245"/>
      <c r="D83" s="283"/>
      <c r="G83" s="243"/>
    </row>
    <row r="84" spans="1:13" x14ac:dyDescent="0.2">
      <c r="A84" s="229"/>
      <c r="B84" s="242" t="s">
        <v>2057</v>
      </c>
      <c r="C84" s="245"/>
      <c r="D84" s="283"/>
      <c r="G84" s="243"/>
    </row>
    <row r="85" spans="1:13" x14ac:dyDescent="0.2">
      <c r="A85" s="229"/>
      <c r="B85" s="242" t="s">
        <v>1035</v>
      </c>
      <c r="C85" s="245"/>
      <c r="D85" s="283"/>
      <c r="G85" s="243"/>
    </row>
    <row r="86" spans="1:13" x14ac:dyDescent="0.2">
      <c r="A86" s="229"/>
      <c r="B86" s="242" t="s">
        <v>2058</v>
      </c>
      <c r="C86" s="245"/>
      <c r="D86" s="283"/>
    </row>
    <row r="87" spans="1:13" x14ac:dyDescent="0.2">
      <c r="A87" s="229"/>
      <c r="B87" s="242" t="s">
        <v>1036</v>
      </c>
      <c r="C87" s="245"/>
      <c r="D87" s="283"/>
    </row>
    <row r="88" spans="1:13" x14ac:dyDescent="0.2">
      <c r="A88" s="229"/>
      <c r="B88" s="242" t="s">
        <v>1037</v>
      </c>
      <c r="C88" s="245"/>
      <c r="D88" s="283"/>
    </row>
    <row r="89" spans="1:13" ht="25.5" x14ac:dyDescent="0.2">
      <c r="A89" s="229"/>
      <c r="B89" s="242" t="s">
        <v>1038</v>
      </c>
      <c r="C89" s="245"/>
      <c r="D89" s="283"/>
    </row>
    <row r="90" spans="1:13" ht="16.5" x14ac:dyDescent="0.3">
      <c r="A90" s="244"/>
      <c r="B90" s="240" t="s">
        <v>1065</v>
      </c>
      <c r="C90" s="245"/>
      <c r="D90" s="662"/>
      <c r="F90" s="795"/>
      <c r="G90" s="244"/>
      <c r="H90" s="244"/>
      <c r="I90" s="244"/>
      <c r="J90" s="244"/>
      <c r="K90" s="244"/>
      <c r="L90" s="244"/>
      <c r="M90" s="244"/>
    </row>
    <row r="91" spans="1:13" ht="16.5" x14ac:dyDescent="0.3">
      <c r="A91" s="244"/>
      <c r="B91" s="240" t="s">
        <v>1066</v>
      </c>
      <c r="C91" s="245"/>
      <c r="D91" s="662"/>
      <c r="F91" s="795"/>
      <c r="G91" s="244"/>
      <c r="H91" s="244"/>
      <c r="I91" s="244"/>
      <c r="J91" s="244"/>
      <c r="K91" s="244"/>
      <c r="L91" s="244"/>
      <c r="M91" s="244"/>
    </row>
    <row r="92" spans="1:13" ht="16.5" x14ac:dyDescent="0.3">
      <c r="A92" s="244"/>
      <c r="B92" s="240" t="s">
        <v>1067</v>
      </c>
      <c r="C92" s="245"/>
      <c r="D92" s="662"/>
      <c r="F92" s="795"/>
      <c r="G92" s="244"/>
      <c r="H92" s="244"/>
      <c r="I92" s="244"/>
      <c r="J92" s="244"/>
      <c r="K92" s="244"/>
      <c r="L92" s="244"/>
      <c r="M92" s="244"/>
    </row>
    <row r="93" spans="1:13" ht="16.5" x14ac:dyDescent="0.3">
      <c r="A93" s="244"/>
      <c r="B93" s="240" t="s">
        <v>1068</v>
      </c>
      <c r="C93" s="245"/>
      <c r="D93" s="662"/>
      <c r="F93" s="795"/>
      <c r="G93" s="244"/>
      <c r="H93" s="244"/>
      <c r="I93" s="244"/>
      <c r="J93" s="244"/>
      <c r="K93" s="244"/>
      <c r="L93" s="244"/>
      <c r="M93" s="244"/>
    </row>
    <row r="94" spans="1:13" ht="16.5" x14ac:dyDescent="0.3">
      <c r="A94" s="244"/>
      <c r="B94" s="240" t="s">
        <v>1043</v>
      </c>
      <c r="C94" s="245"/>
      <c r="D94" s="662"/>
      <c r="F94" s="795"/>
      <c r="G94" s="244"/>
      <c r="H94" s="244"/>
      <c r="I94" s="244"/>
      <c r="J94" s="244"/>
      <c r="K94" s="244"/>
      <c r="L94" s="244"/>
      <c r="M94" s="244"/>
    </row>
    <row r="95" spans="1:13" ht="16.5" x14ac:dyDescent="0.3">
      <c r="A95" s="244"/>
      <c r="B95" s="240" t="s">
        <v>1044</v>
      </c>
      <c r="C95" s="245"/>
      <c r="D95" s="662"/>
      <c r="F95" s="795"/>
      <c r="G95" s="244"/>
      <c r="H95" s="244"/>
      <c r="I95" s="244"/>
      <c r="J95" s="244"/>
      <c r="K95" s="244"/>
      <c r="L95" s="244"/>
      <c r="M95" s="244"/>
    </row>
    <row r="96" spans="1:13" ht="16.5" x14ac:dyDescent="0.3">
      <c r="A96" s="244"/>
      <c r="B96" s="240" t="s">
        <v>1045</v>
      </c>
      <c r="C96" s="245"/>
      <c r="D96" s="662"/>
      <c r="F96" s="795"/>
      <c r="G96" s="244"/>
      <c r="H96" s="244"/>
      <c r="I96" s="244"/>
      <c r="J96" s="244"/>
      <c r="K96" s="244"/>
      <c r="L96" s="244"/>
      <c r="M96" s="244"/>
    </row>
    <row r="97" spans="1:13" ht="16.5" x14ac:dyDescent="0.3">
      <c r="A97" s="244"/>
      <c r="B97" s="240" t="s">
        <v>1069</v>
      </c>
      <c r="C97" s="245"/>
      <c r="D97" s="662"/>
      <c r="F97" s="795"/>
      <c r="G97" s="244"/>
      <c r="H97" s="244"/>
      <c r="I97" s="244"/>
      <c r="J97" s="244"/>
      <c r="K97" s="244"/>
      <c r="L97" s="244"/>
      <c r="M97" s="244"/>
    </row>
    <row r="98" spans="1:13" ht="16.5" x14ac:dyDescent="0.3">
      <c r="A98" s="244"/>
      <c r="B98" s="240" t="s">
        <v>1070</v>
      </c>
      <c r="C98" s="245"/>
      <c r="D98" s="662"/>
      <c r="F98" s="795"/>
      <c r="G98" s="244"/>
      <c r="H98" s="244"/>
      <c r="I98" s="244"/>
      <c r="J98" s="244"/>
      <c r="K98" s="244"/>
      <c r="L98" s="244"/>
      <c r="M98" s="244"/>
    </row>
    <row r="99" spans="1:13" ht="16.5" x14ac:dyDescent="0.3">
      <c r="A99" s="244"/>
      <c r="B99" s="240" t="s">
        <v>1071</v>
      </c>
      <c r="C99" s="245"/>
      <c r="D99" s="662"/>
      <c r="F99" s="795"/>
      <c r="G99" s="244"/>
      <c r="H99" s="244"/>
      <c r="I99" s="244"/>
      <c r="J99" s="244"/>
      <c r="K99" s="244"/>
      <c r="L99" s="244"/>
      <c r="M99" s="244"/>
    </row>
    <row r="100" spans="1:13" ht="16.5" x14ac:dyDescent="0.3">
      <c r="A100" s="244"/>
      <c r="B100" s="240" t="s">
        <v>1072</v>
      </c>
      <c r="C100" s="245"/>
      <c r="D100" s="662"/>
      <c r="F100" s="795"/>
      <c r="G100" s="244"/>
      <c r="H100" s="244"/>
      <c r="I100" s="244"/>
      <c r="J100" s="244"/>
      <c r="K100" s="244"/>
      <c r="L100" s="244"/>
      <c r="M100" s="244"/>
    </row>
    <row r="101" spans="1:13" ht="16.5" x14ac:dyDescent="0.3">
      <c r="A101" s="244"/>
      <c r="B101" s="240" t="s">
        <v>1050</v>
      </c>
      <c r="C101" s="245"/>
      <c r="D101" s="662"/>
      <c r="F101" s="795"/>
      <c r="G101" s="244"/>
      <c r="H101" s="244"/>
      <c r="I101" s="244"/>
      <c r="J101" s="244"/>
      <c r="K101" s="244"/>
      <c r="L101" s="244"/>
      <c r="M101" s="244"/>
    </row>
    <row r="102" spans="1:13" ht="16.5" x14ac:dyDescent="0.3">
      <c r="A102" s="244"/>
      <c r="B102" s="240" t="s">
        <v>1051</v>
      </c>
      <c r="C102" s="245"/>
      <c r="D102" s="662"/>
      <c r="F102" s="795"/>
      <c r="G102" s="244"/>
      <c r="H102" s="244"/>
      <c r="I102" s="244"/>
      <c r="J102" s="244"/>
      <c r="K102" s="244"/>
      <c r="L102" s="244"/>
      <c r="M102" s="244"/>
    </row>
    <row r="103" spans="1:13" ht="16.5" x14ac:dyDescent="0.3">
      <c r="A103" s="244"/>
      <c r="B103" s="240" t="s">
        <v>1052</v>
      </c>
      <c r="C103" s="245"/>
      <c r="D103" s="662"/>
      <c r="F103" s="795"/>
      <c r="G103" s="244"/>
      <c r="H103" s="244"/>
      <c r="I103" s="244"/>
      <c r="J103" s="244"/>
      <c r="K103" s="244"/>
      <c r="L103" s="244"/>
      <c r="M103" s="244"/>
    </row>
    <row r="104" spans="1:13" ht="16.5" x14ac:dyDescent="0.3">
      <c r="A104" s="244"/>
      <c r="B104" s="240" t="s">
        <v>1073</v>
      </c>
      <c r="C104" s="245"/>
      <c r="D104" s="662"/>
      <c r="F104" s="795"/>
      <c r="G104" s="244"/>
      <c r="H104" s="244"/>
      <c r="I104" s="244"/>
      <c r="J104" s="244"/>
      <c r="K104" s="244"/>
      <c r="L104" s="244"/>
      <c r="M104" s="244"/>
    </row>
    <row r="105" spans="1:13" ht="16.5" x14ac:dyDescent="0.3">
      <c r="A105" s="244"/>
      <c r="B105" s="240" t="s">
        <v>1074</v>
      </c>
      <c r="C105" s="245"/>
      <c r="D105" s="662"/>
      <c r="F105" s="795"/>
      <c r="G105" s="244"/>
      <c r="H105" s="244"/>
      <c r="I105" s="244"/>
      <c r="J105" s="244"/>
      <c r="K105" s="244"/>
      <c r="L105" s="244"/>
      <c r="M105" s="244"/>
    </row>
    <row r="106" spans="1:13" ht="16.5" x14ac:dyDescent="0.3">
      <c r="A106" s="244"/>
      <c r="B106" s="240" t="s">
        <v>1075</v>
      </c>
      <c r="C106" s="245"/>
      <c r="D106" s="662"/>
      <c r="F106" s="795"/>
      <c r="G106" s="244"/>
      <c r="H106" s="244"/>
      <c r="I106" s="244"/>
      <c r="J106" s="244"/>
      <c r="K106" s="244"/>
      <c r="L106" s="244"/>
      <c r="M106" s="244"/>
    </row>
    <row r="107" spans="1:13" ht="16.5" x14ac:dyDescent="0.3">
      <c r="A107" s="244"/>
      <c r="B107" s="240" t="s">
        <v>1056</v>
      </c>
      <c r="C107" s="245"/>
      <c r="D107" s="662"/>
      <c r="F107" s="795"/>
      <c r="G107" s="244"/>
      <c r="H107" s="244"/>
      <c r="I107" s="244"/>
      <c r="J107" s="244"/>
      <c r="K107" s="244"/>
      <c r="L107" s="244"/>
      <c r="M107" s="244"/>
    </row>
    <row r="108" spans="1:13" ht="16.5" x14ac:dyDescent="0.3">
      <c r="A108" s="244"/>
      <c r="B108" s="240" t="s">
        <v>1076</v>
      </c>
      <c r="C108" s="245"/>
      <c r="D108" s="662"/>
      <c r="F108" s="795"/>
      <c r="G108" s="244"/>
      <c r="H108" s="244"/>
      <c r="I108" s="244"/>
      <c r="J108" s="244"/>
      <c r="K108" s="244"/>
      <c r="L108" s="244"/>
      <c r="M108" s="244"/>
    </row>
    <row r="109" spans="1:13" ht="16.5" x14ac:dyDescent="0.3">
      <c r="A109" s="244"/>
      <c r="B109" s="240" t="s">
        <v>1058</v>
      </c>
      <c r="C109" s="245"/>
      <c r="D109" s="662"/>
      <c r="F109" s="795"/>
      <c r="G109" s="244"/>
      <c r="H109" s="244"/>
      <c r="I109" s="244"/>
      <c r="J109" s="244"/>
      <c r="K109" s="244"/>
      <c r="L109" s="244"/>
      <c r="M109" s="244"/>
    </row>
    <row r="110" spans="1:13" ht="16.5" x14ac:dyDescent="0.3">
      <c r="A110" s="244"/>
      <c r="B110" s="240" t="s">
        <v>1059</v>
      </c>
      <c r="C110" s="245"/>
      <c r="D110" s="662"/>
      <c r="F110" s="795"/>
      <c r="G110" s="244"/>
      <c r="H110" s="244"/>
      <c r="I110" s="244"/>
      <c r="J110" s="244"/>
      <c r="K110" s="244"/>
      <c r="L110" s="244"/>
      <c r="M110" s="244"/>
    </row>
    <row r="111" spans="1:13" ht="16.5" x14ac:dyDescent="0.3">
      <c r="A111" s="244"/>
      <c r="B111" s="240" t="s">
        <v>1077</v>
      </c>
      <c r="C111" s="245"/>
      <c r="D111" s="662"/>
      <c r="F111" s="795"/>
      <c r="G111" s="244"/>
      <c r="H111" s="244"/>
      <c r="I111" s="244"/>
      <c r="J111" s="244"/>
      <c r="K111" s="244"/>
      <c r="L111" s="244"/>
      <c r="M111" s="244"/>
    </row>
    <row r="112" spans="1:13" ht="16.5" x14ac:dyDescent="0.3">
      <c r="A112" s="244"/>
      <c r="B112" s="240" t="s">
        <v>1078</v>
      </c>
      <c r="C112" s="245"/>
      <c r="D112" s="662"/>
      <c r="F112" s="795"/>
      <c r="G112" s="244"/>
      <c r="H112" s="244"/>
      <c r="I112" s="244"/>
      <c r="J112" s="244"/>
      <c r="K112" s="244"/>
      <c r="L112" s="244"/>
      <c r="M112" s="244"/>
    </row>
    <row r="113" spans="1:13" ht="16.5" x14ac:dyDescent="0.3">
      <c r="A113" s="244"/>
      <c r="B113" s="240" t="s">
        <v>1079</v>
      </c>
      <c r="C113" s="245"/>
      <c r="D113" s="662"/>
      <c r="F113" s="795"/>
      <c r="G113" s="244"/>
      <c r="H113" s="244"/>
      <c r="I113" s="244"/>
      <c r="J113" s="244"/>
      <c r="K113" s="244"/>
      <c r="L113" s="244"/>
      <c r="M113" s="244"/>
    </row>
    <row r="114" spans="1:13" ht="16.5" x14ac:dyDescent="0.3">
      <c r="A114" s="244"/>
      <c r="B114" s="240" t="s">
        <v>1063</v>
      </c>
      <c r="C114" s="245"/>
      <c r="D114" s="662"/>
      <c r="F114" s="795"/>
      <c r="G114" s="244"/>
      <c r="H114" s="244"/>
      <c r="I114" s="244"/>
      <c r="J114" s="244"/>
      <c r="K114" s="244"/>
      <c r="L114" s="244"/>
      <c r="M114" s="244"/>
    </row>
    <row r="115" spans="1:13" ht="16.5" x14ac:dyDescent="0.3">
      <c r="A115" s="244"/>
      <c r="B115" s="240" t="s">
        <v>1080</v>
      </c>
      <c r="C115" s="245" t="s">
        <v>943</v>
      </c>
      <c r="D115" s="211">
        <v>1</v>
      </c>
      <c r="E115" s="542"/>
      <c r="F115" s="547">
        <f t="shared" ref="F115" si="5">ROUND(D115*E115,2)</f>
        <v>0</v>
      </c>
      <c r="G115" s="244"/>
      <c r="H115" s="244"/>
      <c r="I115" s="244"/>
      <c r="J115" s="244"/>
      <c r="K115" s="244"/>
      <c r="L115" s="244"/>
      <c r="M115" s="244"/>
    </row>
    <row r="116" spans="1:13" ht="16.5" x14ac:dyDescent="0.3">
      <c r="A116" s="244"/>
      <c r="B116" s="240"/>
      <c r="C116" s="245"/>
      <c r="D116" s="283"/>
      <c r="G116" s="244"/>
      <c r="H116" s="244"/>
      <c r="I116" s="244"/>
      <c r="J116" s="244"/>
      <c r="K116" s="244"/>
      <c r="L116" s="244"/>
      <c r="M116" s="244"/>
    </row>
    <row r="117" spans="1:13" ht="62.25" customHeight="1" x14ac:dyDescent="0.2">
      <c r="A117" s="229" t="s">
        <v>355</v>
      </c>
      <c r="B117" s="232" t="s">
        <v>1081</v>
      </c>
      <c r="C117" s="247"/>
      <c r="D117" s="663"/>
      <c r="E117" s="246"/>
      <c r="F117" s="796"/>
    </row>
    <row r="118" spans="1:13" ht="59.25" customHeight="1" x14ac:dyDescent="0.2">
      <c r="A118" s="229"/>
      <c r="B118" s="232" t="s">
        <v>1082</v>
      </c>
      <c r="C118" s="247"/>
      <c r="D118" s="663"/>
      <c r="E118" s="246"/>
      <c r="F118" s="796"/>
    </row>
    <row r="119" spans="1:13" ht="84" customHeight="1" x14ac:dyDescent="0.2">
      <c r="A119" s="229"/>
      <c r="B119" s="232" t="s">
        <v>1083</v>
      </c>
      <c r="C119" s="247"/>
      <c r="D119" s="663"/>
      <c r="E119" s="246"/>
      <c r="F119" s="796"/>
    </row>
    <row r="120" spans="1:13" ht="19.5" customHeight="1" x14ac:dyDescent="0.2">
      <c r="A120" s="229"/>
      <c r="B120" s="232" t="s">
        <v>1084</v>
      </c>
      <c r="C120" s="247"/>
      <c r="D120" s="663"/>
      <c r="E120" s="246"/>
      <c r="F120" s="796"/>
    </row>
    <row r="121" spans="1:13" ht="31.5" customHeight="1" x14ac:dyDescent="0.2">
      <c r="A121" s="229"/>
      <c r="B121" s="232" t="s">
        <v>1085</v>
      </c>
      <c r="C121" s="247"/>
      <c r="D121" s="663"/>
      <c r="E121" s="246"/>
      <c r="F121" s="796"/>
    </row>
    <row r="122" spans="1:13" x14ac:dyDescent="0.2">
      <c r="A122" s="229"/>
      <c r="B122" s="232" t="s">
        <v>1086</v>
      </c>
      <c r="C122" s="247"/>
      <c r="D122" s="663"/>
      <c r="E122" s="246"/>
      <c r="F122" s="796"/>
    </row>
    <row r="123" spans="1:13" x14ac:dyDescent="0.2">
      <c r="A123" s="229"/>
      <c r="B123" s="232" t="s">
        <v>1087</v>
      </c>
      <c r="C123" s="247"/>
      <c r="D123" s="663"/>
      <c r="E123" s="246"/>
      <c r="F123" s="796"/>
    </row>
    <row r="124" spans="1:13" x14ac:dyDescent="0.2">
      <c r="A124" s="229"/>
      <c r="B124" s="232" t="s">
        <v>1088</v>
      </c>
      <c r="C124" s="247"/>
      <c r="D124" s="663"/>
      <c r="E124" s="246"/>
      <c r="F124" s="796"/>
    </row>
    <row r="125" spans="1:13" x14ac:dyDescent="0.2">
      <c r="A125" s="229"/>
      <c r="B125" s="232" t="s">
        <v>1089</v>
      </c>
      <c r="C125" s="247"/>
      <c r="D125" s="663"/>
      <c r="E125" s="246"/>
      <c r="F125" s="796"/>
    </row>
    <row r="126" spans="1:13" x14ac:dyDescent="0.2">
      <c r="A126" s="229"/>
      <c r="B126" s="232" t="s">
        <v>1090</v>
      </c>
      <c r="C126" s="247"/>
      <c r="D126" s="663"/>
      <c r="E126" s="246"/>
      <c r="F126" s="796"/>
    </row>
    <row r="127" spans="1:13" x14ac:dyDescent="0.2">
      <c r="A127" s="229"/>
      <c r="B127" s="232" t="s">
        <v>1091</v>
      </c>
      <c r="C127" s="247"/>
      <c r="D127" s="663"/>
      <c r="E127" s="246"/>
      <c r="F127" s="796"/>
    </row>
    <row r="128" spans="1:13" x14ac:dyDescent="0.2">
      <c r="A128" s="229"/>
      <c r="B128" s="232" t="s">
        <v>1092</v>
      </c>
      <c r="C128" s="247"/>
      <c r="D128" s="663"/>
      <c r="E128" s="246"/>
      <c r="F128" s="796"/>
    </row>
    <row r="129" spans="1:6" x14ac:dyDescent="0.2">
      <c r="A129" s="229"/>
      <c r="B129" s="232" t="s">
        <v>1093</v>
      </c>
      <c r="C129" s="247"/>
      <c r="D129" s="663"/>
      <c r="E129" s="246"/>
      <c r="F129" s="796"/>
    </row>
    <row r="130" spans="1:6" x14ac:dyDescent="0.2">
      <c r="A130" s="229"/>
      <c r="B130" s="232" t="s">
        <v>1094</v>
      </c>
      <c r="C130" s="247"/>
      <c r="D130" s="663"/>
      <c r="E130" s="246"/>
      <c r="F130" s="796"/>
    </row>
    <row r="131" spans="1:6" x14ac:dyDescent="0.2">
      <c r="A131" s="229"/>
      <c r="B131" s="232" t="s">
        <v>1095</v>
      </c>
      <c r="C131" s="247"/>
      <c r="D131" s="663"/>
      <c r="E131" s="246"/>
      <c r="F131" s="796"/>
    </row>
    <row r="132" spans="1:6" x14ac:dyDescent="0.2">
      <c r="A132" s="229"/>
      <c r="B132" s="232" t="s">
        <v>1096</v>
      </c>
      <c r="C132" s="247"/>
      <c r="D132" s="663"/>
      <c r="E132" s="246"/>
      <c r="F132" s="796"/>
    </row>
    <row r="133" spans="1:6" x14ac:dyDescent="0.2">
      <c r="A133" s="229"/>
      <c r="B133" s="232" t="s">
        <v>1097</v>
      </c>
      <c r="C133" s="247"/>
      <c r="D133" s="663"/>
      <c r="E133" s="246"/>
      <c r="F133" s="796"/>
    </row>
    <row r="134" spans="1:6" x14ac:dyDescent="0.2">
      <c r="A134" s="229"/>
      <c r="B134" s="232" t="s">
        <v>1098</v>
      </c>
      <c r="C134" s="247"/>
      <c r="D134" s="663"/>
      <c r="E134" s="246"/>
      <c r="F134" s="796"/>
    </row>
    <row r="135" spans="1:6" ht="15.75" customHeight="1" x14ac:dyDescent="0.2">
      <c r="A135" s="229"/>
      <c r="B135" s="232" t="s">
        <v>1099</v>
      </c>
      <c r="C135" s="247"/>
      <c r="D135" s="663"/>
      <c r="E135" s="246"/>
      <c r="F135" s="796"/>
    </row>
    <row r="136" spans="1:6" x14ac:dyDescent="0.2">
      <c r="A136" s="229"/>
      <c r="B136" s="232" t="s">
        <v>1100</v>
      </c>
      <c r="C136" s="247"/>
      <c r="D136" s="663"/>
      <c r="E136" s="246"/>
      <c r="F136" s="796"/>
    </row>
    <row r="137" spans="1:6" x14ac:dyDescent="0.2">
      <c r="A137" s="229"/>
      <c r="B137" s="232" t="s">
        <v>1101</v>
      </c>
      <c r="C137" s="247"/>
      <c r="D137" s="663"/>
      <c r="E137" s="246"/>
      <c r="F137" s="796"/>
    </row>
    <row r="138" spans="1:6" x14ac:dyDescent="0.2">
      <c r="A138" s="229"/>
      <c r="B138" s="232" t="s">
        <v>1063</v>
      </c>
      <c r="C138" s="247"/>
      <c r="D138" s="663"/>
      <c r="E138" s="246"/>
      <c r="F138" s="796"/>
    </row>
    <row r="139" spans="1:6" x14ac:dyDescent="0.2">
      <c r="A139" s="229"/>
      <c r="B139" s="232" t="s">
        <v>1102</v>
      </c>
      <c r="C139" s="247" t="s">
        <v>48</v>
      </c>
      <c r="D139" s="246">
        <v>1</v>
      </c>
      <c r="E139" s="542"/>
      <c r="F139" s="547">
        <f t="shared" ref="F139" si="6">ROUND(D139*E139,2)</f>
        <v>0</v>
      </c>
    </row>
    <row r="140" spans="1:6" x14ac:dyDescent="0.2">
      <c r="A140" s="229"/>
      <c r="B140" s="248"/>
      <c r="C140" s="247"/>
      <c r="D140" s="663"/>
      <c r="E140" s="246"/>
      <c r="F140" s="796"/>
    </row>
    <row r="141" spans="1:6" ht="59.25" customHeight="1" x14ac:dyDescent="0.2">
      <c r="A141" s="229" t="s">
        <v>357</v>
      </c>
      <c r="B141" s="232" t="s">
        <v>1081</v>
      </c>
      <c r="C141" s="247"/>
      <c r="D141" s="663"/>
      <c r="E141" s="246"/>
      <c r="F141" s="796"/>
    </row>
    <row r="142" spans="1:6" ht="85.5" customHeight="1" x14ac:dyDescent="0.2">
      <c r="A142" s="229"/>
      <c r="B142" s="232" t="s">
        <v>1103</v>
      </c>
      <c r="C142" s="247"/>
      <c r="D142" s="663"/>
      <c r="E142" s="246"/>
      <c r="F142" s="796"/>
    </row>
    <row r="143" spans="1:6" x14ac:dyDescent="0.2">
      <c r="A143" s="229"/>
      <c r="B143" s="232" t="s">
        <v>1104</v>
      </c>
      <c r="C143" s="247"/>
      <c r="D143" s="663"/>
      <c r="E143" s="246"/>
      <c r="F143" s="796"/>
    </row>
    <row r="144" spans="1:6" ht="43.5" customHeight="1" x14ac:dyDescent="0.2">
      <c r="A144" s="229"/>
      <c r="B144" s="232" t="s">
        <v>1105</v>
      </c>
      <c r="C144" s="247"/>
      <c r="D144" s="663"/>
      <c r="E144" s="246"/>
      <c r="F144" s="796"/>
    </row>
    <row r="145" spans="1:7" x14ac:dyDescent="0.2">
      <c r="A145" s="229"/>
      <c r="B145" s="232" t="s">
        <v>1087</v>
      </c>
      <c r="C145" s="247"/>
      <c r="D145" s="663"/>
      <c r="E145" s="246"/>
      <c r="F145" s="796"/>
    </row>
    <row r="146" spans="1:7" x14ac:dyDescent="0.2">
      <c r="A146" s="229"/>
      <c r="B146" s="232" t="s">
        <v>1106</v>
      </c>
      <c r="C146" s="247"/>
      <c r="D146" s="663"/>
      <c r="E146" s="246"/>
      <c r="F146" s="796"/>
      <c r="G146" s="231"/>
    </row>
    <row r="147" spans="1:7" x14ac:dyDescent="0.2">
      <c r="A147" s="229"/>
      <c r="B147" s="232" t="s">
        <v>1089</v>
      </c>
      <c r="C147" s="247"/>
      <c r="D147" s="663"/>
      <c r="E147" s="246"/>
      <c r="F147" s="796"/>
      <c r="G147" s="231"/>
    </row>
    <row r="148" spans="1:7" x14ac:dyDescent="0.2">
      <c r="A148" s="229"/>
      <c r="B148" s="232" t="s">
        <v>1107</v>
      </c>
      <c r="C148" s="247"/>
      <c r="D148" s="663"/>
      <c r="E148" s="246"/>
      <c r="F148" s="796"/>
    </row>
    <row r="149" spans="1:7" x14ac:dyDescent="0.2">
      <c r="A149" s="229"/>
      <c r="B149" s="232" t="s">
        <v>1108</v>
      </c>
      <c r="C149" s="247"/>
      <c r="D149" s="663"/>
      <c r="E149" s="246"/>
      <c r="F149" s="796"/>
    </row>
    <row r="150" spans="1:7" x14ac:dyDescent="0.2">
      <c r="A150" s="229"/>
      <c r="B150" s="232" t="s">
        <v>1092</v>
      </c>
      <c r="C150" s="247"/>
      <c r="D150" s="663"/>
      <c r="E150" s="246"/>
      <c r="F150" s="796"/>
    </row>
    <row r="151" spans="1:7" x14ac:dyDescent="0.2">
      <c r="A151" s="229"/>
      <c r="B151" s="232" t="s">
        <v>1109</v>
      </c>
      <c r="C151" s="247"/>
      <c r="D151" s="663"/>
      <c r="E151" s="246"/>
      <c r="F151" s="796"/>
    </row>
    <row r="152" spans="1:7" x14ac:dyDescent="0.2">
      <c r="A152" s="229"/>
      <c r="B152" s="232" t="s">
        <v>1110</v>
      </c>
      <c r="C152" s="247"/>
      <c r="D152" s="663"/>
      <c r="E152" s="246"/>
      <c r="F152" s="796"/>
    </row>
    <row r="153" spans="1:7" x14ac:dyDescent="0.2">
      <c r="A153" s="229"/>
      <c r="B153" s="232" t="s">
        <v>1111</v>
      </c>
      <c r="C153" s="247"/>
      <c r="D153" s="663"/>
      <c r="E153" s="246"/>
      <c r="F153" s="796"/>
    </row>
    <row r="154" spans="1:7" x14ac:dyDescent="0.2">
      <c r="A154" s="229"/>
      <c r="B154" s="232" t="s">
        <v>1112</v>
      </c>
      <c r="C154" s="247"/>
      <c r="D154" s="663"/>
      <c r="E154" s="246"/>
      <c r="F154" s="796"/>
    </row>
    <row r="155" spans="1:7" x14ac:dyDescent="0.2">
      <c r="A155" s="229"/>
      <c r="B155" s="232" t="s">
        <v>1097</v>
      </c>
      <c r="C155" s="247"/>
      <c r="D155" s="663"/>
      <c r="E155" s="246"/>
      <c r="F155" s="796"/>
    </row>
    <row r="156" spans="1:7" x14ac:dyDescent="0.2">
      <c r="A156" s="229"/>
      <c r="B156" s="232" t="s">
        <v>1098</v>
      </c>
      <c r="C156" s="247"/>
      <c r="D156" s="663"/>
      <c r="E156" s="246"/>
      <c r="F156" s="796"/>
    </row>
    <row r="157" spans="1:7" ht="12.75" customHeight="1" x14ac:dyDescent="0.2">
      <c r="A157" s="229"/>
      <c r="B157" s="232" t="s">
        <v>1113</v>
      </c>
      <c r="C157" s="247"/>
      <c r="D157" s="663"/>
      <c r="E157" s="246"/>
      <c r="F157" s="796"/>
    </row>
    <row r="158" spans="1:7" ht="12.75" customHeight="1" x14ac:dyDescent="0.2">
      <c r="A158" s="229"/>
      <c r="B158" s="232" t="s">
        <v>1100</v>
      </c>
      <c r="C158" s="247"/>
      <c r="D158" s="663"/>
      <c r="E158" s="246"/>
      <c r="F158" s="796"/>
    </row>
    <row r="159" spans="1:7" x14ac:dyDescent="0.2">
      <c r="A159" s="229"/>
      <c r="B159" s="232" t="s">
        <v>1114</v>
      </c>
      <c r="C159" s="247"/>
      <c r="D159" s="663"/>
      <c r="E159" s="246"/>
      <c r="F159" s="796"/>
    </row>
    <row r="160" spans="1:7" x14ac:dyDescent="0.2">
      <c r="A160" s="229"/>
      <c r="B160" s="232" t="s">
        <v>1063</v>
      </c>
      <c r="C160" s="247"/>
      <c r="D160" s="663"/>
      <c r="E160" s="246"/>
      <c r="F160" s="796"/>
    </row>
    <row r="161" spans="1:6" ht="14.25" customHeight="1" x14ac:dyDescent="0.2">
      <c r="A161" s="229"/>
      <c r="B161" s="232" t="s">
        <v>1115</v>
      </c>
      <c r="C161" s="247" t="s">
        <v>48</v>
      </c>
      <c r="D161" s="246">
        <v>1</v>
      </c>
      <c r="E161" s="542"/>
      <c r="F161" s="547">
        <f t="shared" ref="F161" si="7">ROUND(D161*E161,2)</f>
        <v>0</v>
      </c>
    </row>
    <row r="162" spans="1:6" x14ac:dyDescent="0.2">
      <c r="A162" s="229" t="s">
        <v>1116</v>
      </c>
      <c r="B162" s="248"/>
      <c r="C162" s="247"/>
      <c r="D162" s="246"/>
      <c r="E162" s="246"/>
      <c r="F162" s="796"/>
    </row>
    <row r="163" spans="1:6" ht="25.5" x14ac:dyDescent="0.2">
      <c r="A163" s="229" t="s">
        <v>359</v>
      </c>
      <c r="B163" s="232" t="s">
        <v>1117</v>
      </c>
      <c r="C163" s="247" t="s">
        <v>48</v>
      </c>
      <c r="D163" s="246">
        <v>15</v>
      </c>
      <c r="E163" s="542"/>
      <c r="F163" s="547">
        <f t="shared" ref="F163" si="8">ROUND(D163*E163,2)</f>
        <v>0</v>
      </c>
    </row>
    <row r="164" spans="1:6" x14ac:dyDescent="0.2">
      <c r="A164" s="229"/>
      <c r="B164" s="232"/>
      <c r="C164" s="247"/>
      <c r="D164" s="663"/>
      <c r="E164" s="246"/>
      <c r="F164" s="796"/>
    </row>
    <row r="165" spans="1:6" ht="98.25" customHeight="1" x14ac:dyDescent="0.2">
      <c r="A165" s="229" t="s">
        <v>361</v>
      </c>
      <c r="B165" s="232" t="s">
        <v>1118</v>
      </c>
      <c r="C165" s="247"/>
      <c r="D165" s="663"/>
      <c r="E165" s="246"/>
      <c r="F165" s="796"/>
    </row>
    <row r="166" spans="1:6" x14ac:dyDescent="0.2">
      <c r="A166" s="229"/>
      <c r="B166" s="232" t="s">
        <v>1119</v>
      </c>
      <c r="C166" s="247"/>
      <c r="D166" s="663"/>
      <c r="E166" s="246"/>
      <c r="F166" s="796"/>
    </row>
    <row r="167" spans="1:6" x14ac:dyDescent="0.2">
      <c r="A167" s="229"/>
      <c r="B167" s="232" t="s">
        <v>1120</v>
      </c>
      <c r="C167" s="247"/>
      <c r="D167" s="663"/>
      <c r="E167" s="246"/>
      <c r="F167" s="796"/>
    </row>
    <row r="168" spans="1:6" x14ac:dyDescent="0.2">
      <c r="A168" s="229" t="s">
        <v>1116</v>
      </c>
      <c r="B168" s="232" t="s">
        <v>1109</v>
      </c>
      <c r="C168" s="247"/>
      <c r="D168" s="663"/>
      <c r="E168" s="246"/>
      <c r="F168" s="796"/>
    </row>
    <row r="169" spans="1:6" x14ac:dyDescent="0.2">
      <c r="A169" s="229" t="s">
        <v>1116</v>
      </c>
      <c r="B169" s="232" t="s">
        <v>1121</v>
      </c>
      <c r="C169" s="247"/>
      <c r="D169" s="663"/>
      <c r="E169" s="246"/>
      <c r="F169" s="796"/>
    </row>
    <row r="170" spans="1:6" x14ac:dyDescent="0.2">
      <c r="A170" s="229" t="s">
        <v>1116</v>
      </c>
      <c r="B170" s="232" t="s">
        <v>1122</v>
      </c>
      <c r="C170" s="247"/>
      <c r="D170" s="663"/>
      <c r="E170" s="246"/>
      <c r="F170" s="796"/>
    </row>
    <row r="171" spans="1:6" x14ac:dyDescent="0.2">
      <c r="A171" s="249"/>
      <c r="B171" s="232" t="s">
        <v>1097</v>
      </c>
      <c r="C171" s="247"/>
      <c r="D171" s="663"/>
      <c r="E171" s="246"/>
      <c r="F171" s="796"/>
    </row>
    <row r="172" spans="1:6" x14ac:dyDescent="0.2">
      <c r="A172" s="229"/>
      <c r="B172" s="232" t="s">
        <v>1098</v>
      </c>
      <c r="C172" s="247"/>
      <c r="D172" s="663"/>
      <c r="E172" s="246"/>
      <c r="F172" s="796"/>
    </row>
    <row r="173" spans="1:6" x14ac:dyDescent="0.2">
      <c r="A173" s="229"/>
      <c r="B173" s="232" t="s">
        <v>1123</v>
      </c>
      <c r="C173" s="247"/>
      <c r="D173" s="663"/>
      <c r="E173" s="246"/>
      <c r="F173" s="796"/>
    </row>
    <row r="174" spans="1:6" x14ac:dyDescent="0.2">
      <c r="A174" s="229"/>
      <c r="B174" s="232" t="s">
        <v>1124</v>
      </c>
      <c r="C174" s="247"/>
      <c r="D174" s="663"/>
      <c r="E174" s="246"/>
      <c r="F174" s="796"/>
    </row>
    <row r="175" spans="1:6" x14ac:dyDescent="0.2">
      <c r="A175" s="229"/>
      <c r="B175" s="232" t="s">
        <v>1125</v>
      </c>
      <c r="C175" s="247"/>
      <c r="D175" s="663"/>
      <c r="E175" s="246"/>
      <c r="F175" s="796"/>
    </row>
    <row r="176" spans="1:6" x14ac:dyDescent="0.2">
      <c r="A176" s="229"/>
      <c r="B176" s="232" t="s">
        <v>1126</v>
      </c>
      <c r="C176" s="247"/>
      <c r="D176" s="663"/>
      <c r="E176" s="246"/>
      <c r="F176" s="796"/>
    </row>
    <row r="177" spans="1:6" ht="30.75" customHeight="1" x14ac:dyDescent="0.2">
      <c r="A177" s="229"/>
      <c r="B177" s="232" t="s">
        <v>1127</v>
      </c>
      <c r="C177" s="247" t="s">
        <v>48</v>
      </c>
      <c r="D177" s="246">
        <v>4</v>
      </c>
      <c r="E177" s="542"/>
      <c r="F177" s="547">
        <f t="shared" ref="F177" si="9">ROUND(D177*E177,2)</f>
        <v>0</v>
      </c>
    </row>
    <row r="178" spans="1:6" x14ac:dyDescent="0.2">
      <c r="A178" s="229"/>
      <c r="B178" s="250"/>
      <c r="D178" s="236"/>
      <c r="E178" s="251"/>
      <c r="F178" s="797"/>
    </row>
    <row r="179" spans="1:6" ht="97.5" customHeight="1" x14ac:dyDescent="0.2">
      <c r="A179" s="229" t="s">
        <v>363</v>
      </c>
      <c r="B179" s="232" t="s">
        <v>1118</v>
      </c>
      <c r="D179" s="236"/>
      <c r="E179" s="251"/>
      <c r="F179" s="797"/>
    </row>
    <row r="180" spans="1:6" x14ac:dyDescent="0.2">
      <c r="A180" s="229"/>
      <c r="B180" s="232" t="s">
        <v>1128</v>
      </c>
      <c r="C180" s="247"/>
      <c r="D180" s="663"/>
      <c r="E180" s="246"/>
      <c r="F180" s="796"/>
    </row>
    <row r="181" spans="1:6" x14ac:dyDescent="0.2">
      <c r="A181" s="229"/>
      <c r="B181" s="232" t="s">
        <v>1120</v>
      </c>
      <c r="C181" s="247"/>
      <c r="D181" s="663"/>
      <c r="E181" s="246"/>
      <c r="F181" s="796"/>
    </row>
    <row r="182" spans="1:6" x14ac:dyDescent="0.2">
      <c r="A182" s="229"/>
      <c r="B182" s="232" t="s">
        <v>1109</v>
      </c>
      <c r="C182" s="247"/>
      <c r="D182" s="663"/>
      <c r="E182" s="246"/>
      <c r="F182" s="796"/>
    </row>
    <row r="183" spans="1:6" x14ac:dyDescent="0.2">
      <c r="A183" s="229"/>
      <c r="B183" s="232" t="s">
        <v>1129</v>
      </c>
      <c r="C183" s="247"/>
      <c r="D183" s="663"/>
      <c r="E183" s="246"/>
      <c r="F183" s="796"/>
    </row>
    <row r="184" spans="1:6" x14ac:dyDescent="0.2">
      <c r="A184" s="229"/>
      <c r="B184" s="232" t="s">
        <v>1130</v>
      </c>
      <c r="C184" s="247"/>
      <c r="D184" s="663"/>
      <c r="E184" s="246"/>
      <c r="F184" s="796"/>
    </row>
    <row r="185" spans="1:6" x14ac:dyDescent="0.2">
      <c r="A185" s="229"/>
      <c r="B185" s="232" t="s">
        <v>1097</v>
      </c>
      <c r="C185" s="247"/>
      <c r="D185" s="663"/>
      <c r="E185" s="246"/>
      <c r="F185" s="796"/>
    </row>
    <row r="186" spans="1:6" x14ac:dyDescent="0.2">
      <c r="A186" s="229"/>
      <c r="B186" s="232" t="s">
        <v>1098</v>
      </c>
      <c r="C186" s="247"/>
      <c r="D186" s="663"/>
      <c r="E186" s="246"/>
      <c r="F186" s="796"/>
    </row>
    <row r="187" spans="1:6" x14ac:dyDescent="0.2">
      <c r="A187" s="229"/>
      <c r="B187" s="232" t="s">
        <v>1131</v>
      </c>
      <c r="C187" s="247"/>
      <c r="D187" s="663"/>
      <c r="E187" s="246"/>
      <c r="F187" s="796"/>
    </row>
    <row r="188" spans="1:6" x14ac:dyDescent="0.2">
      <c r="A188" s="229"/>
      <c r="B188" s="232" t="s">
        <v>1124</v>
      </c>
      <c r="C188" s="247"/>
      <c r="D188" s="663"/>
      <c r="E188" s="246"/>
      <c r="F188" s="796"/>
    </row>
    <row r="189" spans="1:6" x14ac:dyDescent="0.2">
      <c r="A189" s="229"/>
      <c r="B189" s="232" t="s">
        <v>1132</v>
      </c>
      <c r="C189" s="247"/>
      <c r="D189" s="663"/>
      <c r="E189" s="246"/>
      <c r="F189" s="796"/>
    </row>
    <row r="190" spans="1:6" x14ac:dyDescent="0.2">
      <c r="A190" s="229"/>
      <c r="B190" s="232" t="s">
        <v>1126</v>
      </c>
      <c r="C190" s="247"/>
      <c r="D190" s="663"/>
      <c r="E190" s="246"/>
      <c r="F190" s="796"/>
    </row>
    <row r="191" spans="1:6" ht="32.25" customHeight="1" x14ac:dyDescent="0.2">
      <c r="A191" s="229"/>
      <c r="B191" s="232" t="s">
        <v>1133</v>
      </c>
      <c r="C191" s="247" t="s">
        <v>48</v>
      </c>
      <c r="D191" s="246">
        <v>2</v>
      </c>
      <c r="E191" s="542"/>
      <c r="F191" s="547">
        <f t="shared" ref="F191" si="10">ROUND(D191*E191,2)</f>
        <v>0</v>
      </c>
    </row>
    <row r="192" spans="1:6" x14ac:dyDescent="0.2">
      <c r="B192" s="250"/>
      <c r="D192" s="236"/>
      <c r="E192" s="251"/>
      <c r="F192" s="797"/>
    </row>
    <row r="193" spans="1:6" ht="96" customHeight="1" x14ac:dyDescent="0.2">
      <c r="A193" s="229" t="s">
        <v>1134</v>
      </c>
      <c r="B193" s="232" t="s">
        <v>1118</v>
      </c>
      <c r="D193" s="236"/>
      <c r="E193" s="251"/>
      <c r="F193" s="797"/>
    </row>
    <row r="194" spans="1:6" x14ac:dyDescent="0.2">
      <c r="A194" s="229"/>
      <c r="B194" s="232" t="s">
        <v>1135</v>
      </c>
      <c r="C194" s="247"/>
      <c r="D194" s="663"/>
      <c r="E194" s="246"/>
      <c r="F194" s="796"/>
    </row>
    <row r="195" spans="1:6" x14ac:dyDescent="0.2">
      <c r="A195" s="229"/>
      <c r="B195" s="232" t="s">
        <v>1120</v>
      </c>
      <c r="C195" s="247"/>
      <c r="D195" s="663"/>
      <c r="E195" s="246"/>
      <c r="F195" s="796"/>
    </row>
    <row r="196" spans="1:6" x14ac:dyDescent="0.2">
      <c r="A196" s="229"/>
      <c r="B196" s="232" t="s">
        <v>1109</v>
      </c>
      <c r="C196" s="247"/>
      <c r="D196" s="663"/>
      <c r="E196" s="246"/>
      <c r="F196" s="796"/>
    </row>
    <row r="197" spans="1:6" x14ac:dyDescent="0.2">
      <c r="A197" s="229"/>
      <c r="B197" s="232" t="s">
        <v>1129</v>
      </c>
      <c r="C197" s="247"/>
      <c r="D197" s="663"/>
      <c r="E197" s="246"/>
      <c r="F197" s="796"/>
    </row>
    <row r="198" spans="1:6" x14ac:dyDescent="0.2">
      <c r="A198" s="229"/>
      <c r="B198" s="232" t="s">
        <v>1136</v>
      </c>
      <c r="C198" s="247"/>
      <c r="D198" s="663"/>
      <c r="E198" s="246"/>
      <c r="F198" s="796"/>
    </row>
    <row r="199" spans="1:6" x14ac:dyDescent="0.2">
      <c r="A199" s="229"/>
      <c r="B199" s="232" t="s">
        <v>1097</v>
      </c>
      <c r="C199" s="247"/>
      <c r="D199" s="663"/>
      <c r="E199" s="246"/>
      <c r="F199" s="796"/>
    </row>
    <row r="200" spans="1:6" x14ac:dyDescent="0.2">
      <c r="A200" s="229"/>
      <c r="B200" s="232" t="s">
        <v>1098</v>
      </c>
      <c r="C200" s="247"/>
      <c r="D200" s="663"/>
      <c r="E200" s="246"/>
      <c r="F200" s="796"/>
    </row>
    <row r="201" spans="1:6" x14ac:dyDescent="0.2">
      <c r="A201" s="229"/>
      <c r="B201" s="232" t="s">
        <v>1137</v>
      </c>
      <c r="C201" s="247"/>
      <c r="D201" s="663"/>
      <c r="E201" s="246"/>
      <c r="F201" s="796"/>
    </row>
    <row r="202" spans="1:6" x14ac:dyDescent="0.2">
      <c r="A202" s="229"/>
      <c r="B202" s="232" t="s">
        <v>1124</v>
      </c>
      <c r="C202" s="247"/>
      <c r="D202" s="663"/>
      <c r="E202" s="246"/>
      <c r="F202" s="796"/>
    </row>
    <row r="203" spans="1:6" x14ac:dyDescent="0.2">
      <c r="A203" s="229"/>
      <c r="B203" s="232" t="s">
        <v>1132</v>
      </c>
      <c r="C203" s="247"/>
      <c r="D203" s="663"/>
      <c r="E203" s="246"/>
      <c r="F203" s="796"/>
    </row>
    <row r="204" spans="1:6" x14ac:dyDescent="0.2">
      <c r="A204" s="229"/>
      <c r="B204" s="232" t="s">
        <v>1126</v>
      </c>
      <c r="C204" s="247"/>
      <c r="D204" s="663"/>
      <c r="E204" s="246"/>
      <c r="F204" s="796"/>
    </row>
    <row r="205" spans="1:6" ht="26.25" customHeight="1" x14ac:dyDescent="0.2">
      <c r="A205" s="229"/>
      <c r="B205" s="232" t="s">
        <v>1138</v>
      </c>
      <c r="C205" s="247" t="s">
        <v>48</v>
      </c>
      <c r="D205" s="246">
        <v>4</v>
      </c>
      <c r="E205" s="542"/>
      <c r="F205" s="547">
        <f t="shared" ref="F205" si="11">ROUND(D205*E205,2)</f>
        <v>0</v>
      </c>
    </row>
    <row r="206" spans="1:6" x14ac:dyDescent="0.2">
      <c r="B206" s="250"/>
      <c r="D206" s="236"/>
      <c r="E206" s="251"/>
      <c r="F206" s="797"/>
    </row>
    <row r="207" spans="1:6" ht="98.25" customHeight="1" x14ac:dyDescent="0.2">
      <c r="A207" s="229" t="s">
        <v>1139</v>
      </c>
      <c r="B207" s="232" t="s">
        <v>1118</v>
      </c>
      <c r="D207" s="236"/>
      <c r="E207" s="251"/>
      <c r="F207" s="797"/>
    </row>
    <row r="208" spans="1:6" x14ac:dyDescent="0.2">
      <c r="A208" s="229"/>
      <c r="B208" s="232" t="s">
        <v>1140</v>
      </c>
      <c r="C208" s="247"/>
      <c r="D208" s="663"/>
      <c r="E208" s="246"/>
      <c r="F208" s="796"/>
    </row>
    <row r="209" spans="1:6" x14ac:dyDescent="0.2">
      <c r="A209" s="229"/>
      <c r="B209" s="232" t="s">
        <v>1120</v>
      </c>
      <c r="C209" s="247"/>
      <c r="D209" s="663"/>
      <c r="E209" s="246"/>
      <c r="F209" s="796"/>
    </row>
    <row r="210" spans="1:6" x14ac:dyDescent="0.2">
      <c r="A210" s="229"/>
      <c r="B210" s="232" t="s">
        <v>1109</v>
      </c>
      <c r="C210" s="247"/>
      <c r="D210" s="663"/>
      <c r="E210" s="246"/>
      <c r="F210" s="796"/>
    </row>
    <row r="211" spans="1:6" x14ac:dyDescent="0.2">
      <c r="A211" s="229"/>
      <c r="B211" s="232" t="s">
        <v>1141</v>
      </c>
      <c r="C211" s="247"/>
      <c r="D211" s="663"/>
      <c r="E211" s="246"/>
      <c r="F211" s="796"/>
    </row>
    <row r="212" spans="1:6" x14ac:dyDescent="0.2">
      <c r="A212" s="229"/>
      <c r="B212" s="232" t="s">
        <v>1142</v>
      </c>
      <c r="C212" s="247"/>
      <c r="D212" s="663"/>
      <c r="E212" s="246"/>
      <c r="F212" s="796"/>
    </row>
    <row r="213" spans="1:6" x14ac:dyDescent="0.2">
      <c r="A213" s="229"/>
      <c r="B213" s="232" t="s">
        <v>1097</v>
      </c>
      <c r="C213" s="247"/>
      <c r="D213" s="663"/>
      <c r="E213" s="246"/>
      <c r="F213" s="796"/>
    </row>
    <row r="214" spans="1:6" x14ac:dyDescent="0.2">
      <c r="A214" s="229"/>
      <c r="B214" s="232" t="s">
        <v>1098</v>
      </c>
      <c r="C214" s="247"/>
      <c r="D214" s="663"/>
      <c r="E214" s="246"/>
      <c r="F214" s="796"/>
    </row>
    <row r="215" spans="1:6" x14ac:dyDescent="0.2">
      <c r="A215" s="229"/>
      <c r="B215" s="232" t="s">
        <v>1143</v>
      </c>
      <c r="C215" s="247"/>
      <c r="D215" s="663"/>
      <c r="E215" s="246"/>
      <c r="F215" s="796"/>
    </row>
    <row r="216" spans="1:6" x14ac:dyDescent="0.2">
      <c r="A216" s="229"/>
      <c r="B216" s="232" t="s">
        <v>1124</v>
      </c>
      <c r="C216" s="247"/>
      <c r="D216" s="663"/>
      <c r="E216" s="246"/>
      <c r="F216" s="796"/>
    </row>
    <row r="217" spans="1:6" x14ac:dyDescent="0.2">
      <c r="A217" s="229"/>
      <c r="B217" s="232" t="s">
        <v>1144</v>
      </c>
      <c r="C217" s="247"/>
      <c r="D217" s="663"/>
      <c r="E217" s="246"/>
      <c r="F217" s="796"/>
    </row>
    <row r="218" spans="1:6" x14ac:dyDescent="0.2">
      <c r="A218" s="229"/>
      <c r="B218" s="232" t="s">
        <v>1126</v>
      </c>
      <c r="C218" s="247"/>
      <c r="D218" s="663"/>
      <c r="E218" s="246"/>
      <c r="F218" s="796"/>
    </row>
    <row r="219" spans="1:6" ht="25.5" x14ac:dyDescent="0.2">
      <c r="A219" s="229"/>
      <c r="B219" s="232" t="s">
        <v>1145</v>
      </c>
      <c r="C219" s="247" t="s">
        <v>48</v>
      </c>
      <c r="D219" s="246">
        <v>3</v>
      </c>
      <c r="E219" s="542"/>
      <c r="F219" s="547">
        <f t="shared" ref="F219" si="12">ROUND(D219*E219,2)</f>
        <v>0</v>
      </c>
    </row>
    <row r="220" spans="1:6" x14ac:dyDescent="0.2">
      <c r="B220" s="250"/>
      <c r="D220" s="236"/>
      <c r="E220" s="251"/>
      <c r="F220" s="797"/>
    </row>
    <row r="221" spans="1:6" ht="82.5" customHeight="1" x14ac:dyDescent="0.2">
      <c r="A221" s="209" t="s">
        <v>1146</v>
      </c>
      <c r="B221" s="232" t="s">
        <v>1147</v>
      </c>
      <c r="D221" s="236"/>
      <c r="E221" s="251"/>
      <c r="F221" s="797"/>
    </row>
    <row r="222" spans="1:6" x14ac:dyDescent="0.2">
      <c r="A222" s="229"/>
      <c r="B222" s="232" t="s">
        <v>1128</v>
      </c>
      <c r="C222" s="247"/>
      <c r="D222" s="663"/>
      <c r="E222" s="246"/>
      <c r="F222" s="796"/>
    </row>
    <row r="223" spans="1:6" x14ac:dyDescent="0.2">
      <c r="A223" s="229"/>
      <c r="B223" s="232" t="s">
        <v>1120</v>
      </c>
      <c r="C223" s="247"/>
      <c r="D223" s="663"/>
      <c r="E223" s="246"/>
      <c r="F223" s="796"/>
    </row>
    <row r="224" spans="1:6" x14ac:dyDescent="0.2">
      <c r="A224" s="229"/>
      <c r="B224" s="232" t="s">
        <v>1109</v>
      </c>
      <c r="C224" s="247"/>
      <c r="D224" s="663"/>
      <c r="E224" s="246"/>
      <c r="F224" s="796"/>
    </row>
    <row r="225" spans="1:6" x14ac:dyDescent="0.2">
      <c r="A225" s="229"/>
      <c r="B225" s="232" t="s">
        <v>1148</v>
      </c>
      <c r="C225" s="247"/>
      <c r="D225" s="663"/>
      <c r="E225" s="246"/>
      <c r="F225" s="796"/>
    </row>
    <row r="226" spans="1:6" x14ac:dyDescent="0.2">
      <c r="A226" s="229"/>
      <c r="B226" s="232" t="s">
        <v>1097</v>
      </c>
      <c r="C226" s="247"/>
      <c r="D226" s="663"/>
      <c r="E226" s="246"/>
      <c r="F226" s="796"/>
    </row>
    <row r="227" spans="1:6" x14ac:dyDescent="0.2">
      <c r="A227" s="229"/>
      <c r="B227" s="232" t="s">
        <v>1098</v>
      </c>
      <c r="C227" s="247"/>
      <c r="D227" s="663"/>
      <c r="E227" s="246"/>
      <c r="F227" s="796"/>
    </row>
    <row r="228" spans="1:6" x14ac:dyDescent="0.2">
      <c r="A228" s="229"/>
      <c r="B228" s="232" t="s">
        <v>1149</v>
      </c>
      <c r="C228" s="247"/>
      <c r="D228" s="663"/>
      <c r="E228" s="246"/>
      <c r="F228" s="796"/>
    </row>
    <row r="229" spans="1:6" x14ac:dyDescent="0.2">
      <c r="A229" s="229"/>
      <c r="B229" s="232" t="s">
        <v>1150</v>
      </c>
      <c r="C229" s="247"/>
      <c r="D229" s="663"/>
      <c r="E229" s="246"/>
      <c r="F229" s="796"/>
    </row>
    <row r="230" spans="1:6" x14ac:dyDescent="0.2">
      <c r="A230" s="229"/>
      <c r="B230" s="232" t="s">
        <v>1151</v>
      </c>
      <c r="C230" s="247"/>
      <c r="D230" s="663"/>
      <c r="E230" s="246"/>
      <c r="F230" s="796"/>
    </row>
    <row r="231" spans="1:6" x14ac:dyDescent="0.2">
      <c r="A231" s="229"/>
      <c r="B231" s="232" t="s">
        <v>1126</v>
      </c>
      <c r="C231" s="247"/>
      <c r="D231" s="663"/>
      <c r="E231" s="246"/>
      <c r="F231" s="796"/>
    </row>
    <row r="232" spans="1:6" ht="29.25" customHeight="1" x14ac:dyDescent="0.2">
      <c r="A232" s="229"/>
      <c r="B232" s="232" t="s">
        <v>1152</v>
      </c>
      <c r="C232" s="247" t="s">
        <v>48</v>
      </c>
      <c r="D232" s="246">
        <v>1</v>
      </c>
      <c r="E232" s="542"/>
      <c r="F232" s="547">
        <f t="shared" ref="F232" si="13">ROUND(D232*E232,2)</f>
        <v>0</v>
      </c>
    </row>
    <row r="233" spans="1:6" x14ac:dyDescent="0.2">
      <c r="B233" s="250"/>
      <c r="D233" s="236"/>
      <c r="E233" s="251"/>
      <c r="F233" s="797"/>
    </row>
    <row r="234" spans="1:6" ht="81.75" customHeight="1" x14ac:dyDescent="0.2">
      <c r="A234" s="209" t="s">
        <v>1153</v>
      </c>
      <c r="B234" s="232" t="s">
        <v>1147</v>
      </c>
      <c r="D234" s="236"/>
      <c r="E234" s="251"/>
      <c r="F234" s="797"/>
    </row>
    <row r="235" spans="1:6" x14ac:dyDescent="0.2">
      <c r="A235" s="229"/>
      <c r="B235" s="232" t="s">
        <v>1119</v>
      </c>
      <c r="C235" s="247"/>
      <c r="D235" s="663"/>
      <c r="E235" s="246"/>
      <c r="F235" s="796"/>
    </row>
    <row r="236" spans="1:6" x14ac:dyDescent="0.2">
      <c r="A236" s="229"/>
      <c r="B236" s="232" t="s">
        <v>1120</v>
      </c>
      <c r="C236" s="247"/>
      <c r="D236" s="663"/>
      <c r="E236" s="246"/>
      <c r="F236" s="796"/>
    </row>
    <row r="237" spans="1:6" x14ac:dyDescent="0.2">
      <c r="A237" s="229"/>
      <c r="B237" s="232" t="s">
        <v>1109</v>
      </c>
      <c r="C237" s="247"/>
      <c r="D237" s="663"/>
      <c r="E237" s="246"/>
      <c r="F237" s="796"/>
    </row>
    <row r="238" spans="1:6" x14ac:dyDescent="0.2">
      <c r="A238" s="229"/>
      <c r="B238" s="232" t="s">
        <v>1122</v>
      </c>
      <c r="C238" s="247"/>
      <c r="D238" s="663"/>
      <c r="E238" s="246"/>
      <c r="F238" s="796"/>
    </row>
    <row r="239" spans="1:6" x14ac:dyDescent="0.2">
      <c r="A239" s="229"/>
      <c r="B239" s="232" t="s">
        <v>1097</v>
      </c>
      <c r="C239" s="247"/>
      <c r="D239" s="663"/>
      <c r="E239" s="246"/>
      <c r="F239" s="796"/>
    </row>
    <row r="240" spans="1:6" x14ac:dyDescent="0.2">
      <c r="A240" s="229"/>
      <c r="B240" s="232" t="s">
        <v>1098</v>
      </c>
      <c r="C240" s="247"/>
      <c r="D240" s="663"/>
      <c r="E240" s="246"/>
      <c r="F240" s="796"/>
    </row>
    <row r="241" spans="1:6" x14ac:dyDescent="0.2">
      <c r="A241" s="229"/>
      <c r="B241" s="232" t="s">
        <v>1154</v>
      </c>
      <c r="C241" s="247"/>
      <c r="D241" s="663"/>
      <c r="E241" s="246"/>
      <c r="F241" s="796"/>
    </row>
    <row r="242" spans="1:6" x14ac:dyDescent="0.2">
      <c r="A242" s="229"/>
      <c r="B242" s="232" t="s">
        <v>1150</v>
      </c>
      <c r="C242" s="247"/>
      <c r="D242" s="663"/>
      <c r="E242" s="246"/>
      <c r="F242" s="796"/>
    </row>
    <row r="243" spans="1:6" x14ac:dyDescent="0.2">
      <c r="A243" s="229"/>
      <c r="B243" s="232" t="s">
        <v>1151</v>
      </c>
      <c r="C243" s="247"/>
      <c r="D243" s="663"/>
      <c r="E243" s="246"/>
      <c r="F243" s="796"/>
    </row>
    <row r="244" spans="1:6" x14ac:dyDescent="0.2">
      <c r="A244" s="229"/>
      <c r="B244" s="232" t="s">
        <v>1126</v>
      </c>
      <c r="C244" s="247"/>
      <c r="D244" s="663"/>
      <c r="E244" s="246"/>
      <c r="F244" s="796"/>
    </row>
    <row r="245" spans="1:6" ht="25.5" x14ac:dyDescent="0.2">
      <c r="A245" s="229"/>
      <c r="B245" s="232" t="s">
        <v>1155</v>
      </c>
      <c r="C245" s="247" t="s">
        <v>48</v>
      </c>
      <c r="D245" s="246">
        <v>1</v>
      </c>
      <c r="E245" s="542"/>
      <c r="F245" s="547">
        <f t="shared" ref="F245" si="14">ROUND(D245*E245,2)</f>
        <v>0</v>
      </c>
    </row>
    <row r="246" spans="1:6" x14ac:dyDescent="0.2">
      <c r="B246" s="250"/>
      <c r="D246" s="236"/>
      <c r="E246" s="251"/>
      <c r="F246" s="797"/>
    </row>
    <row r="247" spans="1:6" ht="84" customHeight="1" x14ac:dyDescent="0.2">
      <c r="A247" s="209" t="s">
        <v>1156</v>
      </c>
      <c r="B247" s="232" t="s">
        <v>1147</v>
      </c>
      <c r="D247" s="236"/>
      <c r="E247" s="251"/>
      <c r="F247" s="797"/>
    </row>
    <row r="248" spans="1:6" x14ac:dyDescent="0.2">
      <c r="A248" s="229"/>
      <c r="B248" s="232" t="s">
        <v>1140</v>
      </c>
      <c r="C248" s="247"/>
      <c r="D248" s="663"/>
      <c r="E248" s="246"/>
      <c r="F248" s="796"/>
    </row>
    <row r="249" spans="1:6" x14ac:dyDescent="0.2">
      <c r="A249" s="229"/>
      <c r="B249" s="232" t="s">
        <v>1120</v>
      </c>
      <c r="C249" s="247"/>
      <c r="D249" s="663"/>
      <c r="E249" s="246"/>
      <c r="F249" s="796"/>
    </row>
    <row r="250" spans="1:6" x14ac:dyDescent="0.2">
      <c r="A250" s="229"/>
      <c r="B250" s="232" t="s">
        <v>1109</v>
      </c>
      <c r="C250" s="247"/>
      <c r="D250" s="663"/>
      <c r="E250" s="246"/>
      <c r="F250" s="796"/>
    </row>
    <row r="251" spans="1:6" x14ac:dyDescent="0.2">
      <c r="A251" s="229"/>
      <c r="B251" s="232" t="s">
        <v>1142</v>
      </c>
      <c r="C251" s="247"/>
      <c r="D251" s="663"/>
      <c r="E251" s="246"/>
      <c r="F251" s="796"/>
    </row>
    <row r="252" spans="1:6" x14ac:dyDescent="0.2">
      <c r="A252" s="229"/>
      <c r="B252" s="232" t="s">
        <v>1097</v>
      </c>
      <c r="C252" s="247"/>
      <c r="D252" s="663"/>
      <c r="E252" s="246"/>
      <c r="F252" s="796"/>
    </row>
    <row r="253" spans="1:6" x14ac:dyDescent="0.2">
      <c r="A253" s="229"/>
      <c r="B253" s="232" t="s">
        <v>1098</v>
      </c>
      <c r="C253" s="247"/>
      <c r="D253" s="663"/>
      <c r="E253" s="246"/>
      <c r="F253" s="796"/>
    </row>
    <row r="254" spans="1:6" x14ac:dyDescent="0.2">
      <c r="A254" s="229"/>
      <c r="B254" s="232" t="s">
        <v>1154</v>
      </c>
      <c r="C254" s="247"/>
      <c r="D254" s="663"/>
      <c r="E254" s="246"/>
      <c r="F254" s="796"/>
    </row>
    <row r="255" spans="1:6" x14ac:dyDescent="0.2">
      <c r="A255" s="229"/>
      <c r="B255" s="232" t="s">
        <v>1157</v>
      </c>
      <c r="C255" s="247"/>
      <c r="D255" s="663"/>
      <c r="E255" s="246"/>
      <c r="F255" s="796"/>
    </row>
    <row r="256" spans="1:6" x14ac:dyDescent="0.2">
      <c r="A256" s="229"/>
      <c r="B256" s="232" t="s">
        <v>1158</v>
      </c>
      <c r="C256" s="247"/>
      <c r="D256" s="663"/>
      <c r="E256" s="246"/>
      <c r="F256" s="796"/>
    </row>
    <row r="257" spans="1:6" x14ac:dyDescent="0.2">
      <c r="A257" s="229"/>
      <c r="B257" s="232" t="s">
        <v>1126</v>
      </c>
      <c r="C257" s="247"/>
      <c r="D257" s="663"/>
      <c r="E257" s="246"/>
      <c r="F257" s="796"/>
    </row>
    <row r="258" spans="1:6" ht="27.75" customHeight="1" x14ac:dyDescent="0.2">
      <c r="A258" s="229"/>
      <c r="B258" s="232" t="s">
        <v>1159</v>
      </c>
      <c r="C258" s="247" t="s">
        <v>48</v>
      </c>
      <c r="D258" s="246">
        <v>1</v>
      </c>
      <c r="E258" s="542"/>
      <c r="F258" s="547">
        <f t="shared" ref="F258" si="15">ROUND(D258*E258,2)</f>
        <v>0</v>
      </c>
    </row>
    <row r="259" spans="1:6" x14ac:dyDescent="0.2">
      <c r="B259" s="250"/>
      <c r="D259" s="236"/>
      <c r="E259" s="251"/>
      <c r="F259" s="797"/>
    </row>
    <row r="260" spans="1:6" ht="84.75" customHeight="1" x14ac:dyDescent="0.2">
      <c r="A260" s="209" t="s">
        <v>1160</v>
      </c>
      <c r="B260" s="232" t="s">
        <v>1147</v>
      </c>
      <c r="D260" s="236"/>
      <c r="E260" s="251"/>
      <c r="F260" s="797"/>
    </row>
    <row r="261" spans="1:6" x14ac:dyDescent="0.2">
      <c r="A261" s="229"/>
      <c r="B261" s="232" t="s">
        <v>1135</v>
      </c>
      <c r="C261" s="247"/>
      <c r="D261" s="663"/>
      <c r="E261" s="246"/>
      <c r="F261" s="796"/>
    </row>
    <row r="262" spans="1:6" x14ac:dyDescent="0.2">
      <c r="A262" s="229"/>
      <c r="B262" s="232" t="s">
        <v>1120</v>
      </c>
      <c r="C262" s="247"/>
      <c r="D262" s="663"/>
      <c r="E262" s="246"/>
      <c r="F262" s="796"/>
    </row>
    <row r="263" spans="1:6" x14ac:dyDescent="0.2">
      <c r="A263" s="229"/>
      <c r="B263" s="232" t="s">
        <v>1109</v>
      </c>
      <c r="C263" s="247"/>
      <c r="D263" s="663"/>
      <c r="E263" s="246"/>
      <c r="F263" s="796"/>
    </row>
    <row r="264" spans="1:6" x14ac:dyDescent="0.2">
      <c r="A264" s="229"/>
      <c r="B264" s="232" t="s">
        <v>1136</v>
      </c>
      <c r="C264" s="247"/>
      <c r="D264" s="663"/>
      <c r="E264" s="246"/>
      <c r="F264" s="796"/>
    </row>
    <row r="265" spans="1:6" x14ac:dyDescent="0.2">
      <c r="A265" s="229"/>
      <c r="B265" s="232" t="s">
        <v>1097</v>
      </c>
      <c r="C265" s="247"/>
      <c r="D265" s="663"/>
      <c r="E265" s="246"/>
      <c r="F265" s="796"/>
    </row>
    <row r="266" spans="1:6" x14ac:dyDescent="0.2">
      <c r="A266" s="229"/>
      <c r="B266" s="232" t="s">
        <v>1098</v>
      </c>
      <c r="C266" s="247"/>
      <c r="D266" s="663"/>
      <c r="E266" s="246"/>
      <c r="F266" s="796"/>
    </row>
    <row r="267" spans="1:6" x14ac:dyDescent="0.2">
      <c r="A267" s="229"/>
      <c r="B267" s="232" t="s">
        <v>1149</v>
      </c>
      <c r="C267" s="247"/>
      <c r="D267" s="663"/>
      <c r="E267" s="246"/>
      <c r="F267" s="796"/>
    </row>
    <row r="268" spans="1:6" x14ac:dyDescent="0.2">
      <c r="A268" s="229"/>
      <c r="B268" s="232" t="s">
        <v>1161</v>
      </c>
      <c r="C268" s="247"/>
      <c r="D268" s="663"/>
      <c r="E268" s="246"/>
      <c r="F268" s="796"/>
    </row>
    <row r="269" spans="1:6" x14ac:dyDescent="0.2">
      <c r="A269" s="229"/>
      <c r="B269" s="232" t="s">
        <v>1151</v>
      </c>
      <c r="C269" s="247"/>
      <c r="D269" s="663"/>
      <c r="E269" s="246"/>
      <c r="F269" s="796"/>
    </row>
    <row r="270" spans="1:6" x14ac:dyDescent="0.2">
      <c r="A270" s="229"/>
      <c r="B270" s="232" t="s">
        <v>1126</v>
      </c>
      <c r="C270" s="247"/>
      <c r="D270" s="663"/>
      <c r="E270" s="246"/>
      <c r="F270" s="796"/>
    </row>
    <row r="271" spans="1:6" ht="31.5" customHeight="1" x14ac:dyDescent="0.2">
      <c r="A271" s="229"/>
      <c r="B271" s="232" t="s">
        <v>1162</v>
      </c>
      <c r="C271" s="247" t="s">
        <v>48</v>
      </c>
      <c r="D271" s="246">
        <v>1</v>
      </c>
      <c r="E271" s="542"/>
      <c r="F271" s="547">
        <f t="shared" ref="F271" si="16">ROUND(D271*E271,2)</f>
        <v>0</v>
      </c>
    </row>
    <row r="272" spans="1:6" x14ac:dyDescent="0.2">
      <c r="B272" s="250"/>
      <c r="D272" s="236"/>
      <c r="E272" s="251"/>
      <c r="F272" s="797"/>
    </row>
    <row r="273" spans="1:6" ht="57" customHeight="1" x14ac:dyDescent="0.2">
      <c r="A273" s="209" t="s">
        <v>1163</v>
      </c>
      <c r="B273" s="232" t="s">
        <v>1164</v>
      </c>
      <c r="D273" s="236"/>
      <c r="E273" s="251"/>
      <c r="F273" s="797"/>
    </row>
    <row r="274" spans="1:6" x14ac:dyDescent="0.2">
      <c r="B274" s="232" t="s">
        <v>1165</v>
      </c>
      <c r="D274" s="236"/>
      <c r="E274" s="251"/>
      <c r="F274" s="797"/>
    </row>
    <row r="275" spans="1:6" x14ac:dyDescent="0.2">
      <c r="B275" s="232" t="s">
        <v>1166</v>
      </c>
      <c r="C275" s="247" t="s">
        <v>48</v>
      </c>
      <c r="D275" s="246">
        <v>1</v>
      </c>
      <c r="E275" s="542"/>
      <c r="F275" s="547">
        <f t="shared" ref="F275:F277" si="17">ROUND(D275*E275,2)</f>
        <v>0</v>
      </c>
    </row>
    <row r="276" spans="1:6" x14ac:dyDescent="0.2">
      <c r="B276" s="232" t="s">
        <v>1167</v>
      </c>
      <c r="C276" s="247" t="s">
        <v>48</v>
      </c>
      <c r="D276" s="246">
        <v>1</v>
      </c>
      <c r="E276" s="542"/>
      <c r="F276" s="547">
        <f t="shared" si="17"/>
        <v>0</v>
      </c>
    </row>
    <row r="277" spans="1:6" x14ac:dyDescent="0.2">
      <c r="A277" s="229" t="s">
        <v>1116</v>
      </c>
      <c r="B277" s="232" t="s">
        <v>1168</v>
      </c>
      <c r="C277" s="247" t="s">
        <v>48</v>
      </c>
      <c r="D277" s="246">
        <v>13</v>
      </c>
      <c r="E277" s="542"/>
      <c r="F277" s="547">
        <f t="shared" si="17"/>
        <v>0</v>
      </c>
    </row>
    <row r="278" spans="1:6" x14ac:dyDescent="0.2">
      <c r="A278" s="229"/>
      <c r="B278" s="250"/>
      <c r="C278" s="247"/>
      <c r="D278" s="663"/>
      <c r="E278" s="246"/>
      <c r="F278" s="796"/>
    </row>
    <row r="279" spans="1:6" ht="46.5" customHeight="1" x14ac:dyDescent="0.2">
      <c r="A279" s="209" t="s">
        <v>1169</v>
      </c>
      <c r="B279" s="209" t="s">
        <v>1170</v>
      </c>
    </row>
    <row r="280" spans="1:6" x14ac:dyDescent="0.2">
      <c r="B280" s="209" t="s">
        <v>1171</v>
      </c>
      <c r="C280" s="210" t="s">
        <v>48</v>
      </c>
      <c r="D280" s="669">
        <v>1</v>
      </c>
      <c r="E280" s="542"/>
      <c r="F280" s="547">
        <f t="shared" ref="F280" si="18">ROUND(D280*E280,2)</f>
        <v>0</v>
      </c>
    </row>
    <row r="281" spans="1:6" x14ac:dyDescent="0.2">
      <c r="B281" s="209" t="s">
        <v>1172</v>
      </c>
    </row>
    <row r="282" spans="1:6" x14ac:dyDescent="0.2">
      <c r="A282" s="229"/>
      <c r="B282" s="250"/>
      <c r="D282" s="236"/>
      <c r="E282" s="251"/>
      <c r="F282" s="797"/>
    </row>
    <row r="283" spans="1:6" ht="96" customHeight="1" x14ac:dyDescent="0.2">
      <c r="A283" s="252" t="s">
        <v>1173</v>
      </c>
      <c r="B283" s="243" t="s">
        <v>1174</v>
      </c>
      <c r="C283" s="253"/>
      <c r="D283" s="670"/>
      <c r="F283" s="798"/>
    </row>
    <row r="284" spans="1:6" x14ac:dyDescent="0.2">
      <c r="A284" s="252"/>
      <c r="B284" s="243" t="s">
        <v>1175</v>
      </c>
      <c r="C284" s="253" t="s">
        <v>49</v>
      </c>
      <c r="D284" s="671">
        <v>65</v>
      </c>
      <c r="E284" s="542"/>
      <c r="F284" s="547">
        <f t="shared" ref="F284:F290" si="19">ROUND(D284*E284,2)</f>
        <v>0</v>
      </c>
    </row>
    <row r="285" spans="1:6" x14ac:dyDescent="0.2">
      <c r="A285" s="252"/>
      <c r="B285" s="243" t="s">
        <v>1176</v>
      </c>
      <c r="C285" s="253" t="s">
        <v>49</v>
      </c>
      <c r="D285" s="671">
        <v>95</v>
      </c>
      <c r="E285" s="542"/>
      <c r="F285" s="547">
        <f t="shared" si="19"/>
        <v>0</v>
      </c>
    </row>
    <row r="286" spans="1:6" x14ac:dyDescent="0.2">
      <c r="A286" s="252"/>
      <c r="B286" s="243" t="s">
        <v>1177</v>
      </c>
      <c r="C286" s="253" t="s">
        <v>49</v>
      </c>
      <c r="D286" s="671">
        <v>70</v>
      </c>
      <c r="E286" s="542"/>
      <c r="F286" s="547">
        <f t="shared" si="19"/>
        <v>0</v>
      </c>
    </row>
    <row r="287" spans="1:6" x14ac:dyDescent="0.2">
      <c r="A287" s="252"/>
      <c r="B287" s="243" t="s">
        <v>1178</v>
      </c>
      <c r="C287" s="253" t="s">
        <v>49</v>
      </c>
      <c r="D287" s="671">
        <v>80</v>
      </c>
      <c r="E287" s="542"/>
      <c r="F287" s="547">
        <f t="shared" si="19"/>
        <v>0</v>
      </c>
    </row>
    <row r="288" spans="1:6" x14ac:dyDescent="0.2">
      <c r="A288" s="252"/>
      <c r="B288" s="243" t="s">
        <v>1179</v>
      </c>
      <c r="C288" s="253" t="s">
        <v>49</v>
      </c>
      <c r="D288" s="671">
        <v>15</v>
      </c>
      <c r="E288" s="542"/>
      <c r="F288" s="547">
        <f t="shared" si="19"/>
        <v>0</v>
      </c>
    </row>
    <row r="289" spans="1:8" x14ac:dyDescent="0.2">
      <c r="A289" s="252"/>
      <c r="B289" s="254" t="s">
        <v>1180</v>
      </c>
      <c r="C289" s="255" t="s">
        <v>49</v>
      </c>
      <c r="D289" s="672">
        <v>5</v>
      </c>
      <c r="E289" s="542"/>
      <c r="F289" s="547">
        <f t="shared" si="19"/>
        <v>0</v>
      </c>
    </row>
    <row r="290" spans="1:8" x14ac:dyDescent="0.2">
      <c r="A290" s="252"/>
      <c r="B290" s="254" t="s">
        <v>1181</v>
      </c>
      <c r="C290" s="255" t="s">
        <v>49</v>
      </c>
      <c r="D290" s="672">
        <v>6</v>
      </c>
      <c r="E290" s="542"/>
      <c r="F290" s="547">
        <f t="shared" si="19"/>
        <v>0</v>
      </c>
    </row>
    <row r="291" spans="1:8" x14ac:dyDescent="0.2">
      <c r="A291" s="252"/>
      <c r="B291" s="243"/>
      <c r="C291" s="253"/>
      <c r="D291" s="671"/>
      <c r="F291" s="798"/>
    </row>
    <row r="292" spans="1:8" x14ac:dyDescent="0.2">
      <c r="A292" s="252" t="s">
        <v>1182</v>
      </c>
      <c r="B292" s="243" t="s">
        <v>1183</v>
      </c>
      <c r="C292" s="253" t="s">
        <v>42</v>
      </c>
      <c r="D292" s="671">
        <v>10</v>
      </c>
      <c r="E292" s="542"/>
      <c r="F292" s="547">
        <f t="shared" ref="F292" si="20">ROUND(D292*E292,2)</f>
        <v>0</v>
      </c>
    </row>
    <row r="293" spans="1:8" x14ac:dyDescent="0.2">
      <c r="A293" s="252"/>
      <c r="B293" s="243"/>
      <c r="C293" s="253"/>
      <c r="D293" s="671"/>
      <c r="F293" s="798"/>
    </row>
    <row r="294" spans="1:8" ht="38.25" x14ac:dyDescent="0.2">
      <c r="A294" s="252" t="s">
        <v>1184</v>
      </c>
      <c r="B294" s="243" t="s">
        <v>1185</v>
      </c>
      <c r="C294" s="253" t="s">
        <v>49</v>
      </c>
      <c r="D294" s="671">
        <v>270</v>
      </c>
      <c r="E294" s="542"/>
      <c r="F294" s="547">
        <f t="shared" ref="F294" si="21">ROUND(D294*E294,2)</f>
        <v>0</v>
      </c>
    </row>
    <row r="295" spans="1:8" x14ac:dyDescent="0.2">
      <c r="A295" s="252"/>
      <c r="B295" s="243"/>
      <c r="C295" s="253"/>
      <c r="D295" s="671"/>
      <c r="F295" s="798"/>
    </row>
    <row r="296" spans="1:8" ht="25.5" x14ac:dyDescent="0.2">
      <c r="A296" s="252" t="s">
        <v>1186</v>
      </c>
      <c r="B296" s="256" t="s">
        <v>1187</v>
      </c>
      <c r="C296" s="253" t="s">
        <v>48</v>
      </c>
      <c r="D296" s="671">
        <v>8</v>
      </c>
      <c r="E296" s="542"/>
      <c r="F296" s="547">
        <f t="shared" ref="F296" si="22">ROUND(D296*E296,2)</f>
        <v>0</v>
      </c>
    </row>
    <row r="297" spans="1:8" x14ac:dyDescent="0.2">
      <c r="A297" s="229"/>
      <c r="B297" s="250"/>
      <c r="D297" s="236"/>
      <c r="E297" s="251"/>
      <c r="F297" s="797"/>
    </row>
    <row r="298" spans="1:8" ht="153" x14ac:dyDescent="0.2">
      <c r="A298" s="209" t="s">
        <v>1188</v>
      </c>
      <c r="B298" s="209" t="s">
        <v>1189</v>
      </c>
      <c r="D298" s="669"/>
    </row>
    <row r="299" spans="1:8" x14ac:dyDescent="0.2">
      <c r="B299" s="209" t="s">
        <v>1190</v>
      </c>
      <c r="C299" s="210" t="s">
        <v>49</v>
      </c>
      <c r="D299" s="669">
        <v>90</v>
      </c>
      <c r="E299" s="542"/>
      <c r="F299" s="547">
        <f t="shared" ref="F299:F300" si="23">ROUND(D299*E299,2)</f>
        <v>0</v>
      </c>
    </row>
    <row r="300" spans="1:8" x14ac:dyDescent="0.2">
      <c r="B300" s="209" t="s">
        <v>1191</v>
      </c>
      <c r="C300" s="210" t="s">
        <v>49</v>
      </c>
      <c r="D300" s="669">
        <v>3</v>
      </c>
      <c r="E300" s="542"/>
      <c r="F300" s="547">
        <f t="shared" si="23"/>
        <v>0</v>
      </c>
    </row>
    <row r="301" spans="1:8" x14ac:dyDescent="0.2">
      <c r="D301" s="669"/>
      <c r="F301" s="798"/>
    </row>
    <row r="302" spans="1:8" ht="135" customHeight="1" x14ac:dyDescent="0.2">
      <c r="A302" s="209" t="s">
        <v>1192</v>
      </c>
      <c r="B302" s="209" t="s">
        <v>1193</v>
      </c>
      <c r="C302" s="210" t="s">
        <v>48</v>
      </c>
      <c r="D302" s="669">
        <v>1</v>
      </c>
      <c r="E302" s="542"/>
      <c r="F302" s="547">
        <f t="shared" ref="F302" si="24">ROUND(D302*E302,2)</f>
        <v>0</v>
      </c>
    </row>
    <row r="303" spans="1:8" x14ac:dyDescent="0.2">
      <c r="F303" s="798"/>
    </row>
    <row r="304" spans="1:8" ht="56.25" customHeight="1" x14ac:dyDescent="0.2">
      <c r="A304" s="257" t="s">
        <v>1194</v>
      </c>
      <c r="B304" s="258" t="s">
        <v>1195</v>
      </c>
      <c r="C304" s="259" t="s">
        <v>48</v>
      </c>
      <c r="D304" s="260">
        <v>2</v>
      </c>
      <c r="E304" s="542"/>
      <c r="F304" s="547">
        <f t="shared" ref="F304" si="25">ROUND(D304*E304,2)</f>
        <v>0</v>
      </c>
      <c r="G304" s="231"/>
      <c r="H304" s="231"/>
    </row>
    <row r="305" spans="1:8" x14ac:dyDescent="0.2">
      <c r="A305" s="257"/>
      <c r="B305" s="258"/>
      <c r="C305" s="259"/>
      <c r="D305" s="260"/>
      <c r="E305" s="260"/>
      <c r="F305" s="799"/>
      <c r="G305" s="231"/>
      <c r="H305" s="231"/>
    </row>
    <row r="306" spans="1:8" ht="31.5" customHeight="1" x14ac:dyDescent="0.2">
      <c r="A306" s="257" t="s">
        <v>1196</v>
      </c>
      <c r="B306" s="258" t="s">
        <v>1197</v>
      </c>
      <c r="C306" s="259" t="s">
        <v>48</v>
      </c>
      <c r="D306" s="260">
        <v>2</v>
      </c>
      <c r="E306" s="542"/>
      <c r="F306" s="547">
        <f t="shared" ref="F306" si="26">ROUND(D306*E306,2)</f>
        <v>0</v>
      </c>
      <c r="G306" s="231"/>
      <c r="H306" s="231"/>
    </row>
    <row r="307" spans="1:8" x14ac:dyDescent="0.2">
      <c r="A307" s="257"/>
      <c r="B307" s="258"/>
      <c r="C307" s="259"/>
      <c r="D307" s="260"/>
      <c r="E307" s="260"/>
      <c r="F307" s="799"/>
      <c r="G307" s="231"/>
      <c r="H307" s="231"/>
    </row>
    <row r="308" spans="1:8" ht="55.5" customHeight="1" x14ac:dyDescent="0.2">
      <c r="A308" s="257" t="s">
        <v>1198</v>
      </c>
      <c r="B308" s="258" t="s">
        <v>1199</v>
      </c>
      <c r="C308" s="259" t="s">
        <v>48</v>
      </c>
      <c r="D308" s="260">
        <v>2</v>
      </c>
      <c r="E308" s="542"/>
      <c r="F308" s="547">
        <f t="shared" ref="F308" si="27">ROUND(D308*E308,2)</f>
        <v>0</v>
      </c>
      <c r="G308" s="231"/>
      <c r="H308" s="231"/>
    </row>
    <row r="309" spans="1:8" x14ac:dyDescent="0.2">
      <c r="A309" s="257"/>
      <c r="B309" s="258"/>
      <c r="C309" s="259"/>
      <c r="D309" s="260"/>
      <c r="E309" s="260"/>
      <c r="F309" s="799"/>
      <c r="G309" s="231"/>
      <c r="H309" s="231"/>
    </row>
    <row r="310" spans="1:8" ht="42" customHeight="1" x14ac:dyDescent="0.2">
      <c r="A310" s="257" t="s">
        <v>1200</v>
      </c>
      <c r="B310" s="258" t="s">
        <v>1201</v>
      </c>
      <c r="C310" s="259" t="s">
        <v>48</v>
      </c>
      <c r="D310" s="260">
        <v>1</v>
      </c>
      <c r="E310" s="542"/>
      <c r="F310" s="547">
        <f t="shared" ref="F310" si="28">ROUND(D310*E310,2)</f>
        <v>0</v>
      </c>
      <c r="G310" s="231"/>
      <c r="H310" s="231"/>
    </row>
    <row r="311" spans="1:8" x14ac:dyDescent="0.2">
      <c r="A311" s="257"/>
      <c r="B311" s="261"/>
      <c r="C311" s="259"/>
      <c r="D311" s="260"/>
      <c r="E311" s="260"/>
      <c r="F311" s="799"/>
      <c r="G311" s="231"/>
      <c r="H311" s="231"/>
    </row>
    <row r="312" spans="1:8" ht="33" customHeight="1" x14ac:dyDescent="0.2">
      <c r="A312" s="257" t="s">
        <v>1202</v>
      </c>
      <c r="B312" s="262" t="s">
        <v>1203</v>
      </c>
      <c r="C312" s="263" t="s">
        <v>943</v>
      </c>
      <c r="D312" s="673">
        <v>1</v>
      </c>
      <c r="E312" s="542"/>
      <c r="F312" s="547">
        <f t="shared" ref="F312" si="29">ROUND(D312*E312,2)</f>
        <v>0</v>
      </c>
      <c r="G312" s="231"/>
      <c r="H312" s="231"/>
    </row>
    <row r="313" spans="1:8" x14ac:dyDescent="0.2">
      <c r="A313" s="257"/>
      <c r="B313" s="264"/>
      <c r="C313" s="265"/>
      <c r="D313" s="664"/>
      <c r="F313" s="800"/>
      <c r="G313" s="231"/>
      <c r="H313" s="231"/>
    </row>
    <row r="314" spans="1:8" ht="111.75" customHeight="1" x14ac:dyDescent="0.2">
      <c r="A314" s="528" t="s">
        <v>1205</v>
      </c>
      <c r="B314" s="266" t="s">
        <v>1495</v>
      </c>
      <c r="C314" s="263" t="s">
        <v>943</v>
      </c>
      <c r="D314" s="674">
        <v>1</v>
      </c>
      <c r="E314" s="542"/>
      <c r="F314" s="547">
        <f t="shared" ref="F314" si="30">ROUND(D314*E314,2)</f>
        <v>0</v>
      </c>
      <c r="G314" s="231"/>
      <c r="H314" s="231"/>
    </row>
    <row r="315" spans="1:8" x14ac:dyDescent="0.2">
      <c r="A315" s="257"/>
      <c r="B315" s="266"/>
      <c r="C315" s="265"/>
      <c r="D315" s="675"/>
      <c r="F315" s="800"/>
      <c r="G315" s="231"/>
      <c r="H315" s="231"/>
    </row>
    <row r="316" spans="1:8" ht="25.5" x14ac:dyDescent="0.2">
      <c r="A316" s="257" t="s">
        <v>1206</v>
      </c>
      <c r="B316" s="266" t="s">
        <v>1207</v>
      </c>
      <c r="C316" s="263" t="s">
        <v>943</v>
      </c>
      <c r="D316" s="674">
        <v>1</v>
      </c>
      <c r="E316" s="542"/>
      <c r="F316" s="547">
        <f t="shared" ref="F316" si="31">ROUND(D316*E316,2)</f>
        <v>0</v>
      </c>
      <c r="G316" s="231"/>
      <c r="H316" s="231"/>
    </row>
    <row r="317" spans="1:8" ht="13.5" thickBot="1" x14ac:dyDescent="0.25">
      <c r="F317" s="798"/>
    </row>
    <row r="318" spans="1:8" s="197" customFormat="1" ht="13.5" thickBot="1" x14ac:dyDescent="0.25">
      <c r="A318" s="202" t="str">
        <f>A21</f>
        <v>2.</v>
      </c>
      <c r="B318" s="203" t="str">
        <f>B21</f>
        <v>INSTALACIJE GRIJANJA I HLAĐENJA</v>
      </c>
      <c r="C318" s="204"/>
      <c r="D318" s="665" t="s">
        <v>14</v>
      </c>
      <c r="E318" s="683"/>
      <c r="F318" s="794">
        <f>SUM(F23:F317)</f>
        <v>0</v>
      </c>
    </row>
    <row r="319" spans="1:8" x14ac:dyDescent="0.2">
      <c r="A319" s="229"/>
      <c r="B319" s="250"/>
      <c r="D319" s="236"/>
      <c r="E319" s="251"/>
      <c r="F319" s="797"/>
    </row>
    <row r="320" spans="1:8" ht="13.5" thickBot="1" x14ac:dyDescent="0.25">
      <c r="D320" s="676"/>
    </row>
    <row r="321" spans="1:9" ht="17.25" thickBot="1" x14ac:dyDescent="0.35">
      <c r="A321" s="267" t="s">
        <v>355</v>
      </c>
      <c r="B321" s="268" t="s">
        <v>1208</v>
      </c>
      <c r="C321" s="861"/>
      <c r="D321" s="666"/>
      <c r="E321" s="383"/>
      <c r="F321" s="801"/>
      <c r="G321" s="244"/>
    </row>
    <row r="322" spans="1:9" ht="16.5" x14ac:dyDescent="0.3">
      <c r="A322" s="269"/>
      <c r="B322" s="270"/>
      <c r="C322" s="862"/>
      <c r="D322" s="668"/>
      <c r="E322" s="251"/>
      <c r="F322" s="797"/>
      <c r="G322" s="244"/>
    </row>
    <row r="323" spans="1:9" ht="147.75" customHeight="1" x14ac:dyDescent="0.3">
      <c r="A323" s="209" t="s">
        <v>351</v>
      </c>
      <c r="B323" s="271" t="s">
        <v>1209</v>
      </c>
      <c r="C323" s="210" t="s">
        <v>42</v>
      </c>
      <c r="D323" s="677">
        <v>5000</v>
      </c>
      <c r="E323" s="542"/>
      <c r="F323" s="547">
        <f t="shared" ref="F323" si="32">ROUND(D323*E323,2)</f>
        <v>0</v>
      </c>
      <c r="G323" s="244"/>
      <c r="H323" s="273"/>
      <c r="I323" s="274"/>
    </row>
    <row r="324" spans="1:9" ht="16.5" x14ac:dyDescent="0.3">
      <c r="B324" s="271"/>
      <c r="D324" s="677"/>
      <c r="E324" s="251"/>
      <c r="F324" s="797"/>
      <c r="G324" s="244"/>
      <c r="H324" s="273"/>
      <c r="I324" s="274"/>
    </row>
    <row r="325" spans="1:9" ht="99" customHeight="1" x14ac:dyDescent="0.3">
      <c r="A325" s="209" t="s">
        <v>353</v>
      </c>
      <c r="B325" s="209" t="s">
        <v>1210</v>
      </c>
      <c r="C325" s="210" t="s">
        <v>1211</v>
      </c>
      <c r="D325" s="677">
        <v>660</v>
      </c>
      <c r="E325" s="542"/>
      <c r="F325" s="547">
        <f t="shared" ref="F325" si="33">ROUND(D325*E325,2)</f>
        <v>0</v>
      </c>
      <c r="G325" s="244"/>
      <c r="H325" s="273"/>
      <c r="I325" s="274"/>
    </row>
    <row r="326" spans="1:9" ht="16.5" x14ac:dyDescent="0.3">
      <c r="B326" s="275"/>
      <c r="D326" s="677"/>
      <c r="E326" s="251"/>
      <c r="F326" s="797"/>
      <c r="G326" s="244"/>
      <c r="H326" s="273"/>
      <c r="I326" s="274"/>
    </row>
    <row r="327" spans="1:9" ht="96.75" customHeight="1" x14ac:dyDescent="0.3">
      <c r="A327" s="209" t="s">
        <v>355</v>
      </c>
      <c r="B327" s="256" t="s">
        <v>1212</v>
      </c>
      <c r="C327" s="210" t="s">
        <v>1211</v>
      </c>
      <c r="D327" s="677">
        <v>280</v>
      </c>
      <c r="E327" s="542"/>
      <c r="F327" s="547">
        <f t="shared" ref="F327" si="34">ROUND(D327*E327,2)</f>
        <v>0</v>
      </c>
      <c r="G327" s="244"/>
      <c r="H327" s="273"/>
      <c r="I327" s="274"/>
    </row>
    <row r="328" spans="1:9" ht="16.5" x14ac:dyDescent="0.3">
      <c r="B328" s="276"/>
      <c r="E328" s="251"/>
      <c r="G328" s="244"/>
      <c r="H328" s="273"/>
      <c r="I328" s="274"/>
    </row>
    <row r="329" spans="1:9" ht="124.5" customHeight="1" x14ac:dyDescent="0.3">
      <c r="A329" s="209" t="s">
        <v>357</v>
      </c>
      <c r="B329" s="277" t="s">
        <v>1213</v>
      </c>
      <c r="C329" s="253"/>
      <c r="D329" s="278"/>
      <c r="E329" s="251"/>
      <c r="G329" s="244"/>
      <c r="H329" s="273"/>
      <c r="I329" s="274"/>
    </row>
    <row r="330" spans="1:9" ht="16.5" x14ac:dyDescent="0.3">
      <c r="B330" s="252" t="s">
        <v>1214</v>
      </c>
      <c r="C330" s="253" t="s">
        <v>49</v>
      </c>
      <c r="D330" s="246">
        <v>41</v>
      </c>
      <c r="E330" s="542"/>
      <c r="F330" s="547">
        <f t="shared" ref="F330:F336" si="35">ROUND(D330*E330,2)</f>
        <v>0</v>
      </c>
      <c r="G330" s="244"/>
      <c r="H330" s="273"/>
      <c r="I330" s="274"/>
    </row>
    <row r="331" spans="1:9" ht="16.5" x14ac:dyDescent="0.3">
      <c r="B331" s="252" t="s">
        <v>1215</v>
      </c>
      <c r="C331" s="253" t="s">
        <v>49</v>
      </c>
      <c r="D331" s="246">
        <v>25</v>
      </c>
      <c r="E331" s="542"/>
      <c r="F331" s="547">
        <f t="shared" si="35"/>
        <v>0</v>
      </c>
      <c r="G331" s="244"/>
      <c r="H331" s="273"/>
      <c r="I331" s="274"/>
    </row>
    <row r="332" spans="1:9" ht="16.5" x14ac:dyDescent="0.3">
      <c r="B332" s="252" t="s">
        <v>1216</v>
      </c>
      <c r="C332" s="253" t="s">
        <v>49</v>
      </c>
      <c r="D332" s="246">
        <v>12</v>
      </c>
      <c r="E332" s="542"/>
      <c r="F332" s="547">
        <f t="shared" si="35"/>
        <v>0</v>
      </c>
      <c r="G332" s="244"/>
      <c r="H332" s="273"/>
      <c r="I332" s="274"/>
    </row>
    <row r="333" spans="1:9" ht="16.5" x14ac:dyDescent="0.3">
      <c r="B333" s="252" t="s">
        <v>1217</v>
      </c>
      <c r="C333" s="253" t="s">
        <v>49</v>
      </c>
      <c r="D333" s="246">
        <v>28</v>
      </c>
      <c r="E333" s="542"/>
      <c r="F333" s="547">
        <f t="shared" si="35"/>
        <v>0</v>
      </c>
      <c r="G333" s="244"/>
    </row>
    <row r="334" spans="1:9" ht="16.5" x14ac:dyDescent="0.3">
      <c r="B334" s="252" t="s">
        <v>1218</v>
      </c>
      <c r="C334" s="253" t="s">
        <v>49</v>
      </c>
      <c r="D334" s="246">
        <v>66</v>
      </c>
      <c r="E334" s="542"/>
      <c r="F334" s="547">
        <f t="shared" si="35"/>
        <v>0</v>
      </c>
      <c r="G334" s="244"/>
    </row>
    <row r="335" spans="1:9" ht="16.5" x14ac:dyDescent="0.3">
      <c r="B335" s="252" t="s">
        <v>1219</v>
      </c>
      <c r="C335" s="253" t="s">
        <v>49</v>
      </c>
      <c r="D335" s="246">
        <v>15</v>
      </c>
      <c r="E335" s="542"/>
      <c r="F335" s="547">
        <f t="shared" si="35"/>
        <v>0</v>
      </c>
      <c r="G335" s="244"/>
    </row>
    <row r="336" spans="1:9" ht="16.5" x14ac:dyDescent="0.3">
      <c r="B336" s="252" t="s">
        <v>1220</v>
      </c>
      <c r="C336" s="253" t="s">
        <v>49</v>
      </c>
      <c r="D336" s="246">
        <v>4</v>
      </c>
      <c r="E336" s="542"/>
      <c r="F336" s="547">
        <f t="shared" si="35"/>
        <v>0</v>
      </c>
      <c r="G336" s="244"/>
    </row>
    <row r="337" spans="1:10" ht="16.5" x14ac:dyDescent="0.3">
      <c r="B337" s="252"/>
      <c r="C337" s="253"/>
      <c r="D337" s="278"/>
      <c r="G337" s="244"/>
    </row>
    <row r="338" spans="1:10" ht="81.75" customHeight="1" x14ac:dyDescent="0.2">
      <c r="A338" s="209" t="s">
        <v>359</v>
      </c>
      <c r="B338" s="209" t="s">
        <v>1221</v>
      </c>
      <c r="D338" s="236"/>
      <c r="E338" s="279"/>
      <c r="F338" s="802"/>
      <c r="G338" s="280"/>
      <c r="H338" s="280"/>
      <c r="I338" s="280"/>
      <c r="J338" s="280"/>
    </row>
    <row r="339" spans="1:10" x14ac:dyDescent="0.2">
      <c r="B339" s="209" t="s">
        <v>1222</v>
      </c>
      <c r="D339" s="236"/>
      <c r="E339" s="279"/>
      <c r="F339" s="802"/>
      <c r="G339" s="280"/>
      <c r="H339" s="280"/>
      <c r="I339" s="280"/>
      <c r="J339" s="280"/>
    </row>
    <row r="340" spans="1:10" x14ac:dyDescent="0.2">
      <c r="B340" s="209" t="s">
        <v>1223</v>
      </c>
      <c r="D340" s="236"/>
      <c r="E340" s="279"/>
      <c r="F340" s="802"/>
      <c r="G340" s="280"/>
      <c r="H340" s="280"/>
      <c r="I340" s="280"/>
      <c r="J340" s="280"/>
    </row>
    <row r="341" spans="1:10" x14ac:dyDescent="0.2">
      <c r="B341" s="209" t="s">
        <v>1224</v>
      </c>
      <c r="D341" s="236"/>
      <c r="E341" s="279"/>
      <c r="F341" s="802"/>
      <c r="G341" s="280"/>
      <c r="H341" s="280"/>
      <c r="I341" s="280"/>
      <c r="J341" s="280"/>
    </row>
    <row r="342" spans="1:10" x14ac:dyDescent="0.2">
      <c r="B342" s="209" t="s">
        <v>1225</v>
      </c>
      <c r="D342" s="236"/>
      <c r="E342" s="279"/>
      <c r="F342" s="802"/>
      <c r="G342" s="280"/>
      <c r="H342" s="280"/>
      <c r="I342" s="280"/>
      <c r="J342" s="280"/>
    </row>
    <row r="343" spans="1:10" x14ac:dyDescent="0.2">
      <c r="B343" s="209" t="s">
        <v>1226</v>
      </c>
      <c r="D343" s="236"/>
      <c r="E343" s="279"/>
      <c r="F343" s="802"/>
      <c r="G343" s="280"/>
      <c r="H343" s="280"/>
      <c r="I343" s="280"/>
      <c r="J343" s="280"/>
    </row>
    <row r="344" spans="1:10" x14ac:dyDescent="0.2">
      <c r="B344" s="209" t="s">
        <v>1227</v>
      </c>
      <c r="D344" s="236"/>
      <c r="E344" s="279"/>
      <c r="F344" s="802"/>
      <c r="G344" s="280"/>
      <c r="H344" s="280"/>
      <c r="I344" s="280"/>
      <c r="J344" s="280"/>
    </row>
    <row r="345" spans="1:10" x14ac:dyDescent="0.2">
      <c r="B345" s="281" t="s">
        <v>1228</v>
      </c>
      <c r="C345" s="863" t="s">
        <v>49</v>
      </c>
      <c r="D345" s="690">
        <v>8</v>
      </c>
      <c r="E345" s="542"/>
      <c r="F345" s="547">
        <f t="shared" ref="F345:F349" si="36">ROUND(D345*E345,2)</f>
        <v>0</v>
      </c>
      <c r="G345" s="273"/>
      <c r="H345" s="274"/>
    </row>
    <row r="346" spans="1:10" ht="16.5" x14ac:dyDescent="0.3">
      <c r="B346" s="281" t="s">
        <v>1229</v>
      </c>
      <c r="C346" s="210" t="s">
        <v>49</v>
      </c>
      <c r="D346" s="251">
        <v>3</v>
      </c>
      <c r="E346" s="542"/>
      <c r="F346" s="547">
        <f t="shared" si="36"/>
        <v>0</v>
      </c>
      <c r="G346" s="244"/>
    </row>
    <row r="347" spans="1:10" ht="16.5" x14ac:dyDescent="0.3">
      <c r="B347" s="281" t="s">
        <v>1230</v>
      </c>
      <c r="C347" s="210" t="s">
        <v>49</v>
      </c>
      <c r="D347" s="251">
        <v>1</v>
      </c>
      <c r="E347" s="542"/>
      <c r="F347" s="547">
        <f t="shared" si="36"/>
        <v>0</v>
      </c>
      <c r="G347" s="244"/>
    </row>
    <row r="348" spans="1:10" ht="16.5" x14ac:dyDescent="0.3">
      <c r="B348" s="281" t="s">
        <v>1231</v>
      </c>
      <c r="C348" s="210" t="s">
        <v>49</v>
      </c>
      <c r="D348" s="251">
        <v>10</v>
      </c>
      <c r="E348" s="542"/>
      <c r="F348" s="547">
        <f t="shared" si="36"/>
        <v>0</v>
      </c>
      <c r="G348" s="244"/>
    </row>
    <row r="349" spans="1:10" x14ac:dyDescent="0.2">
      <c r="A349" s="282"/>
      <c r="B349" s="281" t="s">
        <v>1232</v>
      </c>
      <c r="C349" s="863" t="s">
        <v>49</v>
      </c>
      <c r="D349" s="690">
        <v>6</v>
      </c>
      <c r="E349" s="542"/>
      <c r="F349" s="547">
        <f t="shared" si="36"/>
        <v>0</v>
      </c>
      <c r="G349" s="273"/>
      <c r="H349" s="274"/>
    </row>
    <row r="350" spans="1:10" ht="38.25" x14ac:dyDescent="0.3">
      <c r="B350" s="256" t="s">
        <v>1233</v>
      </c>
      <c r="C350" s="245"/>
      <c r="D350" s="283"/>
      <c r="G350" s="244"/>
    </row>
    <row r="351" spans="1:10" ht="16.5" x14ac:dyDescent="0.3">
      <c r="B351" s="275"/>
      <c r="C351" s="245"/>
      <c r="D351" s="283"/>
      <c r="G351" s="244"/>
    </row>
    <row r="352" spans="1:10" ht="38.25" x14ac:dyDescent="0.3">
      <c r="A352" s="209" t="s">
        <v>361</v>
      </c>
      <c r="B352" s="209" t="s">
        <v>1234</v>
      </c>
      <c r="G352" s="244"/>
    </row>
    <row r="353" spans="1:7" ht="16.5" x14ac:dyDescent="0.3">
      <c r="B353" s="235" t="s">
        <v>1235</v>
      </c>
      <c r="C353" s="210" t="s">
        <v>48</v>
      </c>
      <c r="D353" s="251">
        <v>2</v>
      </c>
      <c r="E353" s="542"/>
      <c r="F353" s="547">
        <f t="shared" ref="F353:F354" si="37">ROUND(D353*E353,2)</f>
        <v>0</v>
      </c>
      <c r="G353" s="244"/>
    </row>
    <row r="354" spans="1:7" ht="16.5" x14ac:dyDescent="0.3">
      <c r="B354" s="235" t="s">
        <v>1236</v>
      </c>
      <c r="C354" s="210" t="s">
        <v>48</v>
      </c>
      <c r="D354" s="251">
        <v>2</v>
      </c>
      <c r="E354" s="542"/>
      <c r="F354" s="547">
        <f t="shared" si="37"/>
        <v>0</v>
      </c>
      <c r="G354" s="244"/>
    </row>
    <row r="355" spans="1:7" ht="16.5" x14ac:dyDescent="0.3">
      <c r="B355" s="235"/>
      <c r="D355" s="251"/>
      <c r="G355" s="244"/>
    </row>
    <row r="356" spans="1:7" ht="63.75" x14ac:dyDescent="0.3">
      <c r="A356" s="209" t="s">
        <v>363</v>
      </c>
      <c r="B356" s="233" t="s">
        <v>1237</v>
      </c>
      <c r="C356" s="864"/>
      <c r="D356" s="691"/>
      <c r="G356" s="244"/>
    </row>
    <row r="357" spans="1:7" ht="16.5" x14ac:dyDescent="0.3">
      <c r="B357" s="201" t="s">
        <v>1238</v>
      </c>
      <c r="C357" s="210" t="s">
        <v>48</v>
      </c>
      <c r="D357" s="251">
        <v>2</v>
      </c>
      <c r="E357" s="542"/>
      <c r="F357" s="547">
        <f t="shared" ref="F357:F359" si="38">ROUND(D357*E357,2)</f>
        <v>0</v>
      </c>
      <c r="G357" s="244"/>
    </row>
    <row r="358" spans="1:7" ht="16.5" x14ac:dyDescent="0.3">
      <c r="B358" s="201" t="s">
        <v>1239</v>
      </c>
      <c r="C358" s="210" t="s">
        <v>48</v>
      </c>
      <c r="D358" s="251">
        <v>2</v>
      </c>
      <c r="E358" s="542"/>
      <c r="F358" s="547">
        <f t="shared" si="38"/>
        <v>0</v>
      </c>
      <c r="G358" s="244"/>
    </row>
    <row r="359" spans="1:7" ht="16.5" x14ac:dyDescent="0.3">
      <c r="B359" s="201" t="s">
        <v>1240</v>
      </c>
      <c r="C359" s="210" t="s">
        <v>48</v>
      </c>
      <c r="D359" s="251">
        <v>1</v>
      </c>
      <c r="E359" s="542"/>
      <c r="F359" s="547">
        <f t="shared" si="38"/>
        <v>0</v>
      </c>
      <c r="G359" s="244"/>
    </row>
    <row r="360" spans="1:7" ht="16.5" x14ac:dyDescent="0.3">
      <c r="B360" s="235"/>
      <c r="D360" s="251"/>
      <c r="G360" s="244"/>
    </row>
    <row r="361" spans="1:7" ht="58.5" customHeight="1" x14ac:dyDescent="0.3">
      <c r="A361" s="209" t="s">
        <v>1134</v>
      </c>
      <c r="B361" s="235" t="s">
        <v>1241</v>
      </c>
      <c r="C361" s="210" t="s">
        <v>48</v>
      </c>
      <c r="D361" s="251">
        <v>10</v>
      </c>
      <c r="E361" s="542"/>
      <c r="F361" s="547">
        <f t="shared" ref="F361" si="39">ROUND(D361*E361,2)</f>
        <v>0</v>
      </c>
      <c r="G361" s="244"/>
    </row>
    <row r="362" spans="1:7" ht="16.5" x14ac:dyDescent="0.3">
      <c r="B362" s="284"/>
      <c r="C362" s="245"/>
      <c r="D362" s="283"/>
      <c r="E362" s="251"/>
      <c r="G362" s="244"/>
    </row>
    <row r="363" spans="1:7" ht="69" customHeight="1" x14ac:dyDescent="0.3">
      <c r="A363" s="209" t="s">
        <v>1139</v>
      </c>
      <c r="B363" s="285" t="s">
        <v>1242</v>
      </c>
      <c r="D363" s="272"/>
      <c r="E363" s="251"/>
      <c r="G363" s="244"/>
    </row>
    <row r="364" spans="1:7" ht="16.5" x14ac:dyDescent="0.3">
      <c r="B364" s="286" t="s">
        <v>1240</v>
      </c>
      <c r="C364" s="210" t="s">
        <v>48</v>
      </c>
      <c r="D364" s="298">
        <v>9</v>
      </c>
      <c r="E364" s="542"/>
      <c r="F364" s="547">
        <f t="shared" ref="F364" si="40">ROUND(D364*E364,2)</f>
        <v>0</v>
      </c>
      <c r="G364" s="244"/>
    </row>
    <row r="365" spans="1:7" ht="16.5" x14ac:dyDescent="0.3">
      <c r="A365" s="287"/>
      <c r="B365" s="288"/>
      <c r="D365" s="298"/>
      <c r="E365" s="251"/>
      <c r="G365" s="244"/>
    </row>
    <row r="366" spans="1:7" ht="42.75" customHeight="1" x14ac:dyDescent="0.3">
      <c r="A366" s="209" t="s">
        <v>1146</v>
      </c>
      <c r="B366" s="289" t="s">
        <v>1243</v>
      </c>
      <c r="D366" s="298"/>
      <c r="E366" s="251"/>
      <c r="G366" s="244"/>
    </row>
    <row r="367" spans="1:7" ht="16.5" x14ac:dyDescent="0.3">
      <c r="B367" s="285" t="s">
        <v>1244</v>
      </c>
      <c r="C367" s="210" t="s">
        <v>48</v>
      </c>
      <c r="D367" s="298">
        <v>20</v>
      </c>
      <c r="E367" s="542"/>
      <c r="F367" s="547">
        <f t="shared" ref="F367:F368" si="41">ROUND(D367*E367,2)</f>
        <v>0</v>
      </c>
      <c r="G367" s="244"/>
    </row>
    <row r="368" spans="1:7" ht="16.5" x14ac:dyDescent="0.3">
      <c r="B368" s="285" t="s">
        <v>1245</v>
      </c>
      <c r="C368" s="210" t="s">
        <v>48</v>
      </c>
      <c r="D368" s="298">
        <v>4</v>
      </c>
      <c r="E368" s="542"/>
      <c r="F368" s="547">
        <f t="shared" si="41"/>
        <v>0</v>
      </c>
      <c r="G368" s="244"/>
    </row>
    <row r="369" spans="1:7" ht="16.5" x14ac:dyDescent="0.3">
      <c r="B369" s="275"/>
      <c r="D369" s="272"/>
      <c r="G369" s="244"/>
    </row>
    <row r="370" spans="1:7" ht="39.75" x14ac:dyDescent="0.3">
      <c r="A370" s="209" t="s">
        <v>1153</v>
      </c>
      <c r="B370" s="284" t="s">
        <v>1246</v>
      </c>
      <c r="D370" s="272"/>
      <c r="G370" s="244"/>
    </row>
    <row r="371" spans="1:7" ht="16.5" x14ac:dyDescent="0.3">
      <c r="B371" s="284" t="s">
        <v>1247</v>
      </c>
      <c r="D371" s="272"/>
      <c r="G371" s="244"/>
    </row>
    <row r="372" spans="1:7" ht="16.5" x14ac:dyDescent="0.3">
      <c r="B372" s="284" t="s">
        <v>1248</v>
      </c>
      <c r="D372" s="298"/>
      <c r="G372" s="244"/>
    </row>
    <row r="373" spans="1:7" ht="16.5" x14ac:dyDescent="0.3">
      <c r="B373" s="284" t="s">
        <v>1249</v>
      </c>
      <c r="D373" s="298"/>
      <c r="G373" s="244"/>
    </row>
    <row r="374" spans="1:7" x14ac:dyDescent="0.2">
      <c r="B374" s="284" t="s">
        <v>1250</v>
      </c>
      <c r="C374" s="210" t="s">
        <v>48</v>
      </c>
      <c r="D374" s="298">
        <v>1</v>
      </c>
      <c r="E374" s="542"/>
      <c r="F374" s="547">
        <f t="shared" ref="F374" si="42">ROUND(D374*E374,2)</f>
        <v>0</v>
      </c>
      <c r="G374" s="290"/>
    </row>
    <row r="375" spans="1:7" x14ac:dyDescent="0.2">
      <c r="B375" s="275"/>
      <c r="D375" s="298"/>
      <c r="G375" s="290"/>
    </row>
    <row r="376" spans="1:7" ht="38.25" x14ac:dyDescent="0.2">
      <c r="A376" s="209" t="s">
        <v>1156</v>
      </c>
      <c r="B376" s="284" t="s">
        <v>1251</v>
      </c>
      <c r="D376" s="298"/>
      <c r="G376" s="290"/>
    </row>
    <row r="377" spans="1:7" x14ac:dyDescent="0.2">
      <c r="B377" s="284" t="s">
        <v>1252</v>
      </c>
      <c r="D377" s="298"/>
      <c r="G377" s="290"/>
    </row>
    <row r="378" spans="1:7" x14ac:dyDescent="0.2">
      <c r="B378" s="284" t="s">
        <v>1253</v>
      </c>
      <c r="D378" s="298"/>
      <c r="G378" s="290"/>
    </row>
    <row r="379" spans="1:7" x14ac:dyDescent="0.2">
      <c r="B379" s="284" t="s">
        <v>1254</v>
      </c>
      <c r="D379" s="298"/>
      <c r="G379" s="290"/>
    </row>
    <row r="380" spans="1:7" x14ac:dyDescent="0.2">
      <c r="B380" s="284" t="s">
        <v>1250</v>
      </c>
      <c r="C380" s="210" t="s">
        <v>48</v>
      </c>
      <c r="D380" s="298">
        <v>2</v>
      </c>
      <c r="E380" s="542"/>
      <c r="F380" s="547">
        <f t="shared" ref="F380" si="43">ROUND(D380*E380,2)</f>
        <v>0</v>
      </c>
      <c r="G380" s="290"/>
    </row>
    <row r="381" spans="1:7" x14ac:dyDescent="0.2">
      <c r="B381" s="275"/>
      <c r="D381" s="298"/>
      <c r="G381" s="290"/>
    </row>
    <row r="382" spans="1:7" ht="63.75" x14ac:dyDescent="0.2">
      <c r="A382" s="209" t="s">
        <v>1160</v>
      </c>
      <c r="B382" s="256" t="s">
        <v>1255</v>
      </c>
      <c r="D382" s="298"/>
      <c r="G382" s="290"/>
    </row>
    <row r="383" spans="1:7" x14ac:dyDescent="0.2">
      <c r="B383" s="284" t="s">
        <v>1256</v>
      </c>
      <c r="D383" s="298"/>
      <c r="G383" s="290"/>
    </row>
    <row r="384" spans="1:7" x14ac:dyDescent="0.2">
      <c r="B384" s="284" t="s">
        <v>1257</v>
      </c>
      <c r="D384" s="298"/>
      <c r="G384" s="290"/>
    </row>
    <row r="385" spans="1:7" x14ac:dyDescent="0.2">
      <c r="B385" s="284" t="s">
        <v>1258</v>
      </c>
      <c r="D385" s="298"/>
      <c r="G385" s="290"/>
    </row>
    <row r="386" spans="1:7" x14ac:dyDescent="0.2">
      <c r="B386" s="284" t="s">
        <v>1259</v>
      </c>
      <c r="C386" s="210" t="s">
        <v>48</v>
      </c>
      <c r="D386" s="298">
        <v>2</v>
      </c>
      <c r="E386" s="542"/>
      <c r="F386" s="547">
        <f t="shared" ref="F386" si="44">ROUND(D386*E386,2)</f>
        <v>0</v>
      </c>
      <c r="G386" s="290"/>
    </row>
    <row r="387" spans="1:7" x14ac:dyDescent="0.2">
      <c r="B387" s="275"/>
      <c r="D387" s="298"/>
      <c r="G387" s="290"/>
    </row>
    <row r="388" spans="1:7" ht="84" customHeight="1" x14ac:dyDescent="0.2">
      <c r="A388" s="291" t="s">
        <v>1163</v>
      </c>
      <c r="B388" s="291" t="s">
        <v>1260</v>
      </c>
      <c r="C388" s="294"/>
      <c r="D388" s="292"/>
      <c r="E388" s="279"/>
      <c r="F388" s="802"/>
      <c r="G388" s="290"/>
    </row>
    <row r="389" spans="1:7" x14ac:dyDescent="0.2">
      <c r="A389" s="291"/>
      <c r="B389" s="293" t="s">
        <v>1261</v>
      </c>
      <c r="C389" s="294"/>
      <c r="D389" s="292"/>
      <c r="E389" s="279"/>
      <c r="F389" s="802"/>
      <c r="G389" s="290"/>
    </row>
    <row r="390" spans="1:7" x14ac:dyDescent="0.2">
      <c r="A390" s="291"/>
      <c r="B390" s="293" t="s">
        <v>1262</v>
      </c>
      <c r="C390" s="294"/>
      <c r="D390" s="292"/>
      <c r="E390" s="279"/>
      <c r="F390" s="802"/>
      <c r="G390" s="290"/>
    </row>
    <row r="391" spans="1:7" x14ac:dyDescent="0.2">
      <c r="A391" s="291"/>
      <c r="B391" s="293" t="s">
        <v>1263</v>
      </c>
      <c r="C391" s="294"/>
      <c r="D391" s="292"/>
      <c r="E391" s="279"/>
      <c r="F391" s="802"/>
      <c r="G391" s="290"/>
    </row>
    <row r="392" spans="1:7" ht="25.5" x14ac:dyDescent="0.2">
      <c r="A392" s="291"/>
      <c r="B392" s="293" t="s">
        <v>1264</v>
      </c>
      <c r="C392" s="294"/>
      <c r="D392" s="678"/>
      <c r="E392" s="295"/>
      <c r="F392" s="802"/>
      <c r="G392" s="290"/>
    </row>
    <row r="393" spans="1:7" x14ac:dyDescent="0.2">
      <c r="A393" s="291"/>
      <c r="B393" s="293" t="s">
        <v>1265</v>
      </c>
      <c r="C393" s="294" t="s">
        <v>48</v>
      </c>
      <c r="D393" s="295">
        <v>4</v>
      </c>
      <c r="E393" s="542"/>
      <c r="F393" s="547">
        <f t="shared" ref="F393" si="45">ROUND(D393*E393,2)</f>
        <v>0</v>
      </c>
      <c r="G393" s="290"/>
    </row>
    <row r="394" spans="1:7" ht="16.5" x14ac:dyDescent="0.3">
      <c r="B394" s="284"/>
      <c r="D394" s="272"/>
      <c r="G394" s="244"/>
    </row>
    <row r="395" spans="1:7" ht="76.5" x14ac:dyDescent="0.3">
      <c r="A395" s="291" t="s">
        <v>1169</v>
      </c>
      <c r="B395" s="291" t="s">
        <v>1260</v>
      </c>
      <c r="C395" s="294"/>
      <c r="D395" s="292"/>
      <c r="E395" s="295"/>
      <c r="F395" s="803"/>
      <c r="G395" s="244"/>
    </row>
    <row r="396" spans="1:7" ht="16.5" x14ac:dyDescent="0.3">
      <c r="A396" s="291"/>
      <c r="B396" s="296" t="s">
        <v>1266</v>
      </c>
      <c r="C396" s="520"/>
      <c r="D396" s="297"/>
      <c r="E396" s="295"/>
      <c r="F396" s="803"/>
      <c r="G396" s="244"/>
    </row>
    <row r="397" spans="1:7" ht="16.5" x14ac:dyDescent="0.3">
      <c r="A397" s="291"/>
      <c r="B397" s="293" t="s">
        <v>1267</v>
      </c>
      <c r="C397" s="520"/>
      <c r="D397" s="297"/>
      <c r="E397" s="295"/>
      <c r="F397" s="803"/>
      <c r="G397" s="244"/>
    </row>
    <row r="398" spans="1:7" ht="16.5" x14ac:dyDescent="0.3">
      <c r="A398" s="291"/>
      <c r="B398" s="293" t="s">
        <v>1268</v>
      </c>
      <c r="C398" s="520"/>
      <c r="D398" s="297"/>
      <c r="E398" s="295"/>
      <c r="F398" s="803"/>
      <c r="G398" s="244"/>
    </row>
    <row r="399" spans="1:7" ht="25.5" x14ac:dyDescent="0.3">
      <c r="A399" s="291"/>
      <c r="B399" s="293" t="s">
        <v>1264</v>
      </c>
      <c r="C399" s="520"/>
      <c r="D399" s="679"/>
      <c r="E399" s="295"/>
      <c r="F399" s="803"/>
      <c r="G399" s="244"/>
    </row>
    <row r="400" spans="1:7" ht="16.5" x14ac:dyDescent="0.3">
      <c r="A400" s="291"/>
      <c r="B400" s="296" t="s">
        <v>1269</v>
      </c>
      <c r="C400" s="521" t="s">
        <v>48</v>
      </c>
      <c r="D400" s="680">
        <v>1</v>
      </c>
      <c r="E400" s="542"/>
      <c r="F400" s="547">
        <f t="shared" ref="F400" si="46">ROUND(D400*E400,2)</f>
        <v>0</v>
      </c>
      <c r="G400" s="244"/>
    </row>
    <row r="401" spans="1:7" ht="16.5" x14ac:dyDescent="0.3">
      <c r="B401" s="284"/>
      <c r="D401" s="298"/>
      <c r="G401" s="244"/>
    </row>
    <row r="402" spans="1:7" ht="201.6" customHeight="1" x14ac:dyDescent="0.3">
      <c r="A402" s="209" t="s">
        <v>1173</v>
      </c>
      <c r="B402" s="256" t="s">
        <v>1270</v>
      </c>
      <c r="C402" s="210" t="s">
        <v>48</v>
      </c>
      <c r="D402" s="298">
        <v>2</v>
      </c>
      <c r="E402" s="542"/>
      <c r="F402" s="547">
        <f t="shared" ref="F402" si="47">ROUND(D402*E402,2)</f>
        <v>0</v>
      </c>
      <c r="G402" s="244"/>
    </row>
    <row r="403" spans="1:7" ht="16.5" x14ac:dyDescent="0.3">
      <c r="B403" s="275" t="s">
        <v>1271</v>
      </c>
      <c r="D403" s="272"/>
      <c r="G403" s="244"/>
    </row>
    <row r="404" spans="1:7" ht="107.25" customHeight="1" x14ac:dyDescent="0.3">
      <c r="A404" s="287" t="s">
        <v>1182</v>
      </c>
      <c r="B404" s="287" t="s">
        <v>1272</v>
      </c>
      <c r="C404" s="519"/>
      <c r="D404" s="272"/>
      <c r="E404" s="251"/>
      <c r="G404" s="244"/>
    </row>
    <row r="405" spans="1:7" ht="16.5" x14ac:dyDescent="0.3">
      <c r="A405" s="287"/>
      <c r="B405" s="284" t="s">
        <v>1273</v>
      </c>
      <c r="C405" s="519" t="s">
        <v>48</v>
      </c>
      <c r="D405" s="298">
        <v>14</v>
      </c>
      <c r="E405" s="542"/>
      <c r="F405" s="547">
        <f t="shared" ref="F405:F409" si="48">ROUND(D405*E405,2)</f>
        <v>0</v>
      </c>
      <c r="G405" s="244"/>
    </row>
    <row r="406" spans="1:7" ht="16.5" x14ac:dyDescent="0.3">
      <c r="A406" s="287"/>
      <c r="B406" s="284" t="s">
        <v>1274</v>
      </c>
      <c r="C406" s="519" t="s">
        <v>48</v>
      </c>
      <c r="D406" s="298">
        <v>8</v>
      </c>
      <c r="E406" s="542"/>
      <c r="F406" s="547">
        <f t="shared" si="48"/>
        <v>0</v>
      </c>
      <c r="G406" s="244"/>
    </row>
    <row r="407" spans="1:7" ht="16.5" x14ac:dyDescent="0.3">
      <c r="A407" s="287"/>
      <c r="B407" s="284" t="s">
        <v>1275</v>
      </c>
      <c r="C407" s="519" t="s">
        <v>48</v>
      </c>
      <c r="D407" s="298">
        <v>3</v>
      </c>
      <c r="E407" s="542"/>
      <c r="F407" s="547">
        <f t="shared" si="48"/>
        <v>0</v>
      </c>
      <c r="G407" s="244"/>
    </row>
    <row r="408" spans="1:7" ht="16.5" x14ac:dyDescent="0.3">
      <c r="A408" s="287"/>
      <c r="B408" s="284" t="s">
        <v>1276</v>
      </c>
      <c r="C408" s="519" t="s">
        <v>48</v>
      </c>
      <c r="D408" s="298">
        <v>10</v>
      </c>
      <c r="E408" s="542"/>
      <c r="F408" s="547">
        <f t="shared" si="48"/>
        <v>0</v>
      </c>
      <c r="G408" s="244"/>
    </row>
    <row r="409" spans="1:7" ht="16.5" x14ac:dyDescent="0.3">
      <c r="A409" s="287"/>
      <c r="B409" s="284" t="s">
        <v>1277</v>
      </c>
      <c r="C409" s="519" t="s">
        <v>48</v>
      </c>
      <c r="D409" s="298">
        <v>2</v>
      </c>
      <c r="E409" s="542"/>
      <c r="F409" s="547">
        <f t="shared" si="48"/>
        <v>0</v>
      </c>
      <c r="G409" s="244"/>
    </row>
    <row r="410" spans="1:7" ht="16.5" x14ac:dyDescent="0.3">
      <c r="A410" s="287"/>
      <c r="B410" s="275"/>
      <c r="C410" s="519"/>
      <c r="D410" s="298"/>
      <c r="E410" s="251"/>
      <c r="G410" s="244"/>
    </row>
    <row r="411" spans="1:7" ht="157.5" customHeight="1" x14ac:dyDescent="0.3">
      <c r="A411" s="287" t="s">
        <v>1184</v>
      </c>
      <c r="B411" s="256" t="s">
        <v>1278</v>
      </c>
      <c r="C411" s="519"/>
      <c r="D411" s="298"/>
      <c r="E411" s="251"/>
      <c r="G411" s="244"/>
    </row>
    <row r="412" spans="1:7" ht="16.5" x14ac:dyDescent="0.3">
      <c r="A412" s="287"/>
      <c r="B412" s="284" t="s">
        <v>1279</v>
      </c>
      <c r="C412" s="519" t="s">
        <v>48</v>
      </c>
      <c r="D412" s="298">
        <v>9</v>
      </c>
      <c r="E412" s="542"/>
      <c r="F412" s="547">
        <f t="shared" ref="F412" si="49">ROUND(D412*E412,2)</f>
        <v>0</v>
      </c>
      <c r="G412" s="244"/>
    </row>
    <row r="413" spans="1:7" ht="16.5" x14ac:dyDescent="0.3">
      <c r="A413" s="287"/>
      <c r="B413" s="275"/>
      <c r="C413" s="519"/>
      <c r="D413" s="298"/>
      <c r="E413" s="251"/>
      <c r="G413" s="244"/>
    </row>
    <row r="414" spans="1:7" ht="38.25" x14ac:dyDescent="0.3">
      <c r="A414" s="287" t="s">
        <v>1186</v>
      </c>
      <c r="B414" s="287" t="s">
        <v>1280</v>
      </c>
      <c r="C414" s="522" t="s">
        <v>2</v>
      </c>
      <c r="D414" s="384">
        <v>5</v>
      </c>
      <c r="E414" s="542"/>
      <c r="F414" s="547">
        <f t="shared" ref="F414" si="50">ROUND(D414*E414,2)</f>
        <v>0</v>
      </c>
      <c r="G414" s="244"/>
    </row>
    <row r="415" spans="1:7" ht="16.5" x14ac:dyDescent="0.3">
      <c r="A415" s="287"/>
      <c r="B415" s="287"/>
      <c r="E415" s="251"/>
      <c r="F415" s="804"/>
      <c r="G415" s="244"/>
    </row>
    <row r="416" spans="1:7" ht="172.9" customHeight="1" x14ac:dyDescent="0.3">
      <c r="A416" s="529" t="s">
        <v>1188</v>
      </c>
      <c r="B416" s="287" t="s">
        <v>1496</v>
      </c>
      <c r="C416" s="522"/>
      <c r="D416" s="692"/>
      <c r="E416" s="384"/>
      <c r="F416" s="804"/>
      <c r="G416" s="244"/>
    </row>
    <row r="417" spans="1:7" ht="13.5" customHeight="1" x14ac:dyDescent="0.3">
      <c r="A417" s="287"/>
      <c r="B417" s="287" t="s">
        <v>1281</v>
      </c>
      <c r="C417" s="522" t="s">
        <v>48</v>
      </c>
      <c r="D417" s="384">
        <v>9</v>
      </c>
      <c r="E417" s="542"/>
      <c r="F417" s="547">
        <f t="shared" ref="F417:F418" si="51">ROUND(D417*E417,2)</f>
        <v>0</v>
      </c>
      <c r="G417" s="244"/>
    </row>
    <row r="418" spans="1:7" ht="25.5" x14ac:dyDescent="0.3">
      <c r="A418" s="287"/>
      <c r="B418" s="287" t="s">
        <v>1498</v>
      </c>
      <c r="C418" s="522" t="s">
        <v>48</v>
      </c>
      <c r="D418" s="384">
        <v>3</v>
      </c>
      <c r="E418" s="542"/>
      <c r="F418" s="547">
        <f t="shared" si="51"/>
        <v>0</v>
      </c>
      <c r="G418" s="244"/>
    </row>
    <row r="419" spans="1:7" ht="16.5" x14ac:dyDescent="0.3">
      <c r="A419" s="287"/>
      <c r="B419" s="287"/>
      <c r="C419" s="522"/>
      <c r="D419" s="384"/>
      <c r="E419" s="384"/>
      <c r="F419" s="804"/>
      <c r="G419" s="244"/>
    </row>
    <row r="420" spans="1:7" ht="38.25" x14ac:dyDescent="0.3">
      <c r="A420" s="287" t="s">
        <v>1192</v>
      </c>
      <c r="B420" s="287" t="s">
        <v>1282</v>
      </c>
      <c r="C420" s="522"/>
      <c r="D420" s="298"/>
      <c r="G420" s="244"/>
    </row>
    <row r="421" spans="1:7" ht="16.5" x14ac:dyDescent="0.3">
      <c r="A421" s="287"/>
      <c r="B421" s="281" t="s">
        <v>1228</v>
      </c>
      <c r="C421" s="522" t="s">
        <v>48</v>
      </c>
      <c r="D421" s="384">
        <v>1</v>
      </c>
      <c r="E421" s="542"/>
      <c r="F421" s="547">
        <f t="shared" ref="F421:F422" si="52">ROUND(D421*E421,2)</f>
        <v>0</v>
      </c>
      <c r="G421" s="244"/>
    </row>
    <row r="422" spans="1:7" ht="16.5" x14ac:dyDescent="0.3">
      <c r="A422" s="287"/>
      <c r="B422" s="281" t="s">
        <v>1231</v>
      </c>
      <c r="C422" s="522" t="s">
        <v>48</v>
      </c>
      <c r="D422" s="384">
        <v>1</v>
      </c>
      <c r="E422" s="542"/>
      <c r="F422" s="547">
        <f t="shared" si="52"/>
        <v>0</v>
      </c>
      <c r="G422" s="244"/>
    </row>
    <row r="423" spans="1:7" ht="16.5" x14ac:dyDescent="0.3">
      <c r="A423" s="287"/>
      <c r="B423" s="281"/>
      <c r="C423" s="522"/>
      <c r="D423" s="692"/>
      <c r="E423" s="384"/>
      <c r="F423" s="804"/>
      <c r="G423" s="244"/>
    </row>
    <row r="424" spans="1:7" ht="89.25" x14ac:dyDescent="0.3">
      <c r="A424" s="287" t="s">
        <v>1194</v>
      </c>
      <c r="B424" s="287" t="s">
        <v>2041</v>
      </c>
      <c r="C424" s="522" t="s">
        <v>943</v>
      </c>
      <c r="D424" s="384">
        <v>1</v>
      </c>
      <c r="E424" s="542"/>
      <c r="F424" s="547">
        <f t="shared" ref="F424" si="53">ROUND(D424*E424,2)</f>
        <v>0</v>
      </c>
      <c r="G424" s="244"/>
    </row>
    <row r="425" spans="1:7" ht="16.5" x14ac:dyDescent="0.3">
      <c r="A425" s="287"/>
      <c r="B425" s="287"/>
      <c r="C425" s="522"/>
      <c r="D425" s="384"/>
      <c r="G425" s="244"/>
    </row>
    <row r="426" spans="1:7" ht="38.25" x14ac:dyDescent="0.3">
      <c r="A426" s="287" t="s">
        <v>1196</v>
      </c>
      <c r="B426" s="299" t="s">
        <v>1283</v>
      </c>
      <c r="C426" s="519"/>
      <c r="D426" s="298"/>
      <c r="E426" s="251"/>
      <c r="F426" s="797"/>
      <c r="G426" s="244"/>
    </row>
    <row r="427" spans="1:7" ht="16.5" x14ac:dyDescent="0.3">
      <c r="A427" s="287"/>
      <c r="B427" s="300" t="s">
        <v>1284</v>
      </c>
      <c r="C427" s="519" t="s">
        <v>943</v>
      </c>
      <c r="D427" s="298">
        <v>1</v>
      </c>
      <c r="E427" s="542"/>
      <c r="F427" s="547">
        <f t="shared" ref="F427" si="54">ROUND(D427*E427,2)</f>
        <v>0</v>
      </c>
      <c r="G427" s="244"/>
    </row>
    <row r="428" spans="1:7" ht="16.5" x14ac:dyDescent="0.3">
      <c r="A428" s="287"/>
      <c r="B428" s="300"/>
      <c r="C428" s="519"/>
      <c r="D428" s="298"/>
      <c r="G428" s="244"/>
    </row>
    <row r="429" spans="1:7" ht="52.5" customHeight="1" x14ac:dyDescent="0.3">
      <c r="A429" s="287" t="s">
        <v>1198</v>
      </c>
      <c r="B429" s="301" t="s">
        <v>1285</v>
      </c>
      <c r="C429" s="519" t="s">
        <v>48</v>
      </c>
      <c r="D429" s="298">
        <v>6</v>
      </c>
      <c r="E429" s="542"/>
      <c r="F429" s="547">
        <f t="shared" ref="F429" si="55">ROUND(D429*E429,2)</f>
        <v>0</v>
      </c>
      <c r="G429" s="244"/>
    </row>
    <row r="430" spans="1:7" ht="16.5" x14ac:dyDescent="0.3">
      <c r="A430" s="287"/>
      <c r="B430" s="300"/>
      <c r="C430" s="519"/>
      <c r="D430" s="298"/>
      <c r="G430" s="244"/>
    </row>
    <row r="431" spans="1:7" ht="44.25" customHeight="1" x14ac:dyDescent="0.3">
      <c r="A431" s="529" t="s">
        <v>1200</v>
      </c>
      <c r="B431" s="299" t="s">
        <v>1286</v>
      </c>
      <c r="C431" s="519" t="s">
        <v>943</v>
      </c>
      <c r="D431" s="298">
        <v>1</v>
      </c>
      <c r="E431" s="542"/>
      <c r="F431" s="547">
        <f t="shared" ref="F431" si="56">ROUND(D431*E431,2)</f>
        <v>0</v>
      </c>
      <c r="G431" s="244"/>
    </row>
    <row r="432" spans="1:7" ht="16.5" x14ac:dyDescent="0.3">
      <c r="A432" s="287"/>
      <c r="B432" s="299"/>
      <c r="C432" s="519"/>
      <c r="D432" s="272"/>
      <c r="E432" s="251"/>
      <c r="G432" s="244"/>
    </row>
    <row r="433" spans="1:7" ht="28.5" customHeight="1" x14ac:dyDescent="0.3">
      <c r="A433" s="287" t="s">
        <v>1202</v>
      </c>
      <c r="B433" s="262" t="s">
        <v>1203</v>
      </c>
      <c r="C433" s="519" t="s">
        <v>943</v>
      </c>
      <c r="D433" s="298">
        <v>1</v>
      </c>
      <c r="E433" s="542"/>
      <c r="F433" s="547">
        <f t="shared" ref="F433" si="57">ROUND(D433*E433,2)</f>
        <v>0</v>
      </c>
      <c r="G433" s="244"/>
    </row>
    <row r="434" spans="1:7" ht="16.5" x14ac:dyDescent="0.3">
      <c r="A434" s="287"/>
      <c r="B434" s="302"/>
      <c r="C434" s="519"/>
      <c r="D434" s="272"/>
      <c r="E434" s="251"/>
      <c r="G434" s="244"/>
    </row>
    <row r="435" spans="1:7" ht="107.25" customHeight="1" x14ac:dyDescent="0.3">
      <c r="A435" s="529" t="s">
        <v>1205</v>
      </c>
      <c r="B435" s="398" t="s">
        <v>1497</v>
      </c>
      <c r="C435" s="519" t="s">
        <v>943</v>
      </c>
      <c r="D435" s="298">
        <v>1</v>
      </c>
      <c r="E435" s="542"/>
      <c r="F435" s="547">
        <f t="shared" ref="F435" si="58">ROUND(D435*E435,2)</f>
        <v>0</v>
      </c>
      <c r="G435" s="244"/>
    </row>
    <row r="436" spans="1:7" ht="16.5" x14ac:dyDescent="0.3">
      <c r="A436" s="287"/>
      <c r="B436" s="302"/>
      <c r="C436" s="519"/>
      <c r="D436" s="298"/>
      <c r="E436" s="251"/>
      <c r="G436" s="244"/>
    </row>
    <row r="437" spans="1:7" ht="29.25" customHeight="1" x14ac:dyDescent="0.3">
      <c r="A437" s="287" t="s">
        <v>1206</v>
      </c>
      <c r="B437" s="303" t="s">
        <v>1207</v>
      </c>
      <c r="C437" s="519" t="s">
        <v>943</v>
      </c>
      <c r="D437" s="298">
        <v>1</v>
      </c>
      <c r="E437" s="542"/>
      <c r="F437" s="547">
        <f t="shared" ref="F437" si="59">ROUND(D437*E437,2)</f>
        <v>0</v>
      </c>
      <c r="G437" s="244"/>
    </row>
    <row r="438" spans="1:7" ht="17.25" thickBot="1" x14ac:dyDescent="0.35">
      <c r="B438" s="235"/>
      <c r="C438" s="519"/>
      <c r="D438" s="272"/>
      <c r="E438" s="251"/>
      <c r="G438" s="244"/>
    </row>
    <row r="439" spans="1:7" ht="17.25" thickBot="1" x14ac:dyDescent="0.35">
      <c r="A439" s="198" t="str">
        <f>A321</f>
        <v>3.</v>
      </c>
      <c r="B439" s="198" t="str">
        <f>B321</f>
        <v>INSTALACIJE VENTILACIJE</v>
      </c>
      <c r="C439" s="865"/>
      <c r="D439" s="304" t="s">
        <v>14</v>
      </c>
      <c r="E439" s="385"/>
      <c r="F439" s="805">
        <f>SUM(F323:F438)</f>
        <v>0</v>
      </c>
      <c r="G439" s="244"/>
    </row>
    <row r="442" spans="1:7" ht="13.5" thickBot="1" x14ac:dyDescent="0.25">
      <c r="B442" s="310" t="s">
        <v>15</v>
      </c>
    </row>
    <row r="443" spans="1:7" ht="13.5" thickBot="1" x14ac:dyDescent="0.25">
      <c r="A443" s="308" t="str">
        <f>A2</f>
        <v>F.</v>
      </c>
      <c r="B443" s="309" t="str">
        <f t="shared" ref="B443" si="60">B2</f>
        <v>GRIJANJE, HLAĐENJE I VENTILACIJA</v>
      </c>
      <c r="C443" s="866"/>
      <c r="D443" s="687"/>
      <c r="E443" s="684"/>
      <c r="F443" s="806"/>
    </row>
    <row r="444" spans="1:7" s="197" customFormat="1" x14ac:dyDescent="0.2">
      <c r="A444" s="306" t="str">
        <f>A18</f>
        <v>1.</v>
      </c>
      <c r="B444" s="306" t="str">
        <f t="shared" ref="B444:F444" si="61">B18</f>
        <v>DEMONTAŽNI RADOVI GRIJANJA, HLAĐENJA I VENTILACIJE</v>
      </c>
      <c r="C444" s="867"/>
      <c r="D444" s="688"/>
      <c r="E444" s="695"/>
      <c r="F444" s="807">
        <f t="shared" si="61"/>
        <v>0</v>
      </c>
    </row>
    <row r="445" spans="1:7" s="197" customFormat="1" x14ac:dyDescent="0.2">
      <c r="A445" s="307" t="str">
        <f>A318</f>
        <v>2.</v>
      </c>
      <c r="B445" s="307" t="str">
        <f t="shared" ref="B445:F445" si="62">B318</f>
        <v>INSTALACIJE GRIJANJA I HLAĐENJA</v>
      </c>
      <c r="C445" s="868"/>
      <c r="D445" s="689"/>
      <c r="E445" s="695"/>
      <c r="F445" s="807">
        <f t="shared" si="62"/>
        <v>0</v>
      </c>
    </row>
    <row r="446" spans="1:7" s="197" customFormat="1" ht="13.5" thickBot="1" x14ac:dyDescent="0.25">
      <c r="A446" s="307" t="str">
        <f>A439</f>
        <v>3.</v>
      </c>
      <c r="B446" s="307" t="str">
        <f t="shared" ref="B446:F446" si="63">B439</f>
        <v>INSTALACIJE VENTILACIJE</v>
      </c>
      <c r="C446" s="868"/>
      <c r="D446" s="689"/>
      <c r="E446" s="695"/>
      <c r="F446" s="807">
        <f t="shared" si="63"/>
        <v>0</v>
      </c>
    </row>
    <row r="447" spans="1:7" ht="25.9" customHeight="1" thickBot="1" x14ac:dyDescent="0.25">
      <c r="A447" s="308" t="str">
        <f>A443</f>
        <v>F.</v>
      </c>
      <c r="B447" s="309" t="str">
        <f t="shared" ref="B447" si="64">B443</f>
        <v>GRIJANJE, HLAĐENJE I VENTILACIJA</v>
      </c>
      <c r="C447" s="866"/>
      <c r="D447" s="687" t="s">
        <v>14</v>
      </c>
      <c r="E447" s="684"/>
      <c r="F447" s="806">
        <f>SUM(F444:F446)</f>
        <v>0</v>
      </c>
    </row>
    <row r="2079" spans="1:8" s="305" customFormat="1" x14ac:dyDescent="0.2">
      <c r="A2079" s="209"/>
      <c r="B2079" s="209"/>
      <c r="C2079" s="210"/>
      <c r="D2079" s="237"/>
      <c r="E2079" s="211"/>
      <c r="F2079" s="788"/>
      <c r="G2079" s="201"/>
      <c r="H2079" s="201"/>
    </row>
    <row r="2080" spans="1:8" s="305" customFormat="1" x14ac:dyDescent="0.2">
      <c r="A2080" s="209"/>
      <c r="B2080" s="209"/>
      <c r="C2080" s="210"/>
      <c r="D2080" s="237"/>
      <c r="E2080" s="211"/>
      <c r="F2080" s="788"/>
      <c r="G2080" s="201"/>
      <c r="H2080" s="201"/>
    </row>
    <row r="2081" spans="1:8" s="305" customFormat="1" x14ac:dyDescent="0.2">
      <c r="A2081" s="209"/>
      <c r="B2081" s="209"/>
      <c r="C2081" s="210"/>
      <c r="D2081" s="237"/>
      <c r="E2081" s="211"/>
      <c r="F2081" s="788"/>
      <c r="G2081" s="201"/>
      <c r="H2081" s="201"/>
    </row>
    <row r="2082" spans="1:8" s="305" customFormat="1" x14ac:dyDescent="0.2">
      <c r="A2082" s="209"/>
      <c r="B2082" s="209"/>
      <c r="C2082" s="210"/>
      <c r="D2082" s="237"/>
      <c r="E2082" s="211"/>
      <c r="F2082" s="788"/>
      <c r="G2082" s="201"/>
      <c r="H2082" s="201"/>
    </row>
    <row r="2083" spans="1:8" s="305" customFormat="1" x14ac:dyDescent="0.2">
      <c r="A2083" s="209"/>
      <c r="B2083" s="209"/>
      <c r="C2083" s="210"/>
      <c r="D2083" s="237"/>
      <c r="E2083" s="211"/>
      <c r="F2083" s="788"/>
      <c r="G2083" s="201"/>
      <c r="H2083" s="201"/>
    </row>
    <row r="2084" spans="1:8" s="305" customFormat="1" x14ac:dyDescent="0.2">
      <c r="A2084" s="209"/>
      <c r="B2084" s="209"/>
      <c r="C2084" s="210"/>
      <c r="D2084" s="237"/>
      <c r="E2084" s="211"/>
      <c r="F2084" s="788"/>
      <c r="G2084" s="201"/>
      <c r="H2084" s="201"/>
    </row>
    <row r="2085" spans="1:8" s="305" customFormat="1" x14ac:dyDescent="0.2">
      <c r="A2085" s="209"/>
      <c r="B2085" s="209"/>
      <c r="C2085" s="210"/>
      <c r="D2085" s="237"/>
      <c r="E2085" s="211"/>
      <c r="F2085" s="788"/>
      <c r="G2085" s="201"/>
      <c r="H2085" s="201"/>
    </row>
    <row r="2086" spans="1:8" s="305" customFormat="1" x14ac:dyDescent="0.2">
      <c r="A2086" s="209"/>
      <c r="B2086" s="209"/>
      <c r="C2086" s="210"/>
      <c r="D2086" s="237"/>
      <c r="E2086" s="211"/>
      <c r="F2086" s="788"/>
      <c r="G2086" s="201"/>
      <c r="H2086" s="201"/>
    </row>
    <row r="2087" spans="1:8" s="305" customFormat="1" x14ac:dyDescent="0.2">
      <c r="A2087" s="209"/>
      <c r="B2087" s="209"/>
      <c r="C2087" s="210"/>
      <c r="D2087" s="237"/>
      <c r="E2087" s="211"/>
      <c r="F2087" s="788"/>
      <c r="G2087" s="201"/>
      <c r="H2087" s="201"/>
    </row>
    <row r="2088" spans="1:8" s="305" customFormat="1" x14ac:dyDescent="0.2">
      <c r="A2088" s="209"/>
      <c r="B2088" s="209"/>
      <c r="C2088" s="210"/>
      <c r="D2088" s="237"/>
      <c r="E2088" s="211"/>
      <c r="F2088" s="788"/>
      <c r="G2088" s="201"/>
      <c r="H2088" s="201"/>
    </row>
    <row r="2089" spans="1:8" s="305" customFormat="1" x14ac:dyDescent="0.2">
      <c r="A2089" s="209"/>
      <c r="B2089" s="209"/>
      <c r="C2089" s="210"/>
      <c r="D2089" s="237"/>
      <c r="E2089" s="211"/>
      <c r="F2089" s="788"/>
      <c r="G2089" s="201"/>
      <c r="H2089" s="201"/>
    </row>
    <row r="2090" spans="1:8" s="305" customFormat="1" x14ac:dyDescent="0.2">
      <c r="A2090" s="209"/>
      <c r="B2090" s="209"/>
      <c r="C2090" s="210"/>
      <c r="D2090" s="237"/>
      <c r="E2090" s="211"/>
      <c r="F2090" s="788"/>
      <c r="G2090" s="201"/>
      <c r="H2090" s="201"/>
    </row>
    <row r="2091" spans="1:8" s="305" customFormat="1" x14ac:dyDescent="0.2">
      <c r="A2091" s="209"/>
      <c r="B2091" s="209"/>
      <c r="C2091" s="210"/>
      <c r="D2091" s="237"/>
      <c r="E2091" s="211"/>
      <c r="F2091" s="788"/>
      <c r="G2091" s="201"/>
      <c r="H2091" s="201"/>
    </row>
    <row r="2092" spans="1:8" s="305" customFormat="1" x14ac:dyDescent="0.2">
      <c r="A2092" s="209"/>
      <c r="B2092" s="209"/>
      <c r="C2092" s="210"/>
      <c r="D2092" s="237"/>
      <c r="E2092" s="211"/>
      <c r="F2092" s="788"/>
      <c r="G2092" s="201"/>
      <c r="H2092" s="201"/>
    </row>
    <row r="2093" spans="1:8" s="305" customFormat="1" x14ac:dyDescent="0.2">
      <c r="A2093" s="209"/>
      <c r="B2093" s="209"/>
      <c r="C2093" s="210"/>
      <c r="D2093" s="237"/>
      <c r="E2093" s="211"/>
      <c r="F2093" s="788"/>
      <c r="G2093" s="201"/>
      <c r="H2093" s="201"/>
    </row>
    <row r="2094" spans="1:8" s="305" customFormat="1" x14ac:dyDescent="0.2">
      <c r="A2094" s="209"/>
      <c r="B2094" s="209"/>
      <c r="C2094" s="210"/>
      <c r="D2094" s="237"/>
      <c r="E2094" s="211"/>
      <c r="F2094" s="788"/>
      <c r="G2094" s="201"/>
      <c r="H2094" s="201"/>
    </row>
    <row r="2095" spans="1:8" s="305" customFormat="1" x14ac:dyDescent="0.2">
      <c r="A2095" s="209"/>
      <c r="B2095" s="209"/>
      <c r="C2095" s="210"/>
      <c r="D2095" s="237"/>
      <c r="E2095" s="211"/>
      <c r="F2095" s="788"/>
      <c r="G2095" s="201"/>
      <c r="H2095" s="201"/>
    </row>
    <row r="2096" spans="1:8" s="305" customFormat="1" x14ac:dyDescent="0.2">
      <c r="A2096" s="209"/>
      <c r="B2096" s="209"/>
      <c r="C2096" s="210"/>
      <c r="D2096" s="237"/>
      <c r="E2096" s="211"/>
      <c r="F2096" s="788"/>
      <c r="G2096" s="201"/>
      <c r="H2096" s="201"/>
    </row>
    <row r="2097" spans="1:8" s="305" customFormat="1" x14ac:dyDescent="0.2">
      <c r="A2097" s="209"/>
      <c r="B2097" s="209"/>
      <c r="C2097" s="210"/>
      <c r="D2097" s="237"/>
      <c r="E2097" s="211"/>
      <c r="F2097" s="788"/>
      <c r="G2097" s="201"/>
      <c r="H2097" s="201"/>
    </row>
    <row r="2098" spans="1:8" s="305" customFormat="1" x14ac:dyDescent="0.2">
      <c r="A2098" s="209"/>
      <c r="B2098" s="209"/>
      <c r="C2098" s="210"/>
      <c r="D2098" s="237"/>
      <c r="E2098" s="211"/>
      <c r="F2098" s="788"/>
      <c r="G2098" s="201"/>
      <c r="H2098" s="201"/>
    </row>
    <row r="2099" spans="1:8" s="305" customFormat="1" x14ac:dyDescent="0.2">
      <c r="A2099" s="209"/>
      <c r="B2099" s="209"/>
      <c r="C2099" s="210"/>
      <c r="D2099" s="237"/>
      <c r="E2099" s="211"/>
      <c r="F2099" s="788"/>
      <c r="G2099" s="201"/>
      <c r="H2099" s="201"/>
    </row>
    <row r="2100" spans="1:8" s="305" customFormat="1" x14ac:dyDescent="0.2">
      <c r="A2100" s="209"/>
      <c r="B2100" s="209"/>
      <c r="C2100" s="210"/>
      <c r="D2100" s="237"/>
      <c r="E2100" s="211"/>
      <c r="F2100" s="788"/>
      <c r="G2100" s="201"/>
      <c r="H2100" s="201"/>
    </row>
    <row r="2101" spans="1:8" s="305" customFormat="1" x14ac:dyDescent="0.2">
      <c r="A2101" s="209"/>
      <c r="B2101" s="209"/>
      <c r="C2101" s="210"/>
      <c r="D2101" s="237"/>
      <c r="E2101" s="211"/>
      <c r="F2101" s="788"/>
      <c r="G2101" s="201"/>
      <c r="H2101" s="201"/>
    </row>
    <row r="2102" spans="1:8" s="305" customFormat="1" x14ac:dyDescent="0.2">
      <c r="A2102" s="209"/>
      <c r="B2102" s="209"/>
      <c r="C2102" s="210"/>
      <c r="D2102" s="237"/>
      <c r="E2102" s="211"/>
      <c r="F2102" s="788"/>
      <c r="G2102" s="201"/>
      <c r="H2102" s="201"/>
    </row>
    <row r="2103" spans="1:8" s="305" customFormat="1" x14ac:dyDescent="0.2">
      <c r="A2103" s="209"/>
      <c r="B2103" s="209"/>
      <c r="C2103" s="210"/>
      <c r="D2103" s="237"/>
      <c r="E2103" s="211"/>
      <c r="F2103" s="788"/>
      <c r="G2103" s="201"/>
      <c r="H2103" s="201"/>
    </row>
    <row r="2104" spans="1:8" s="305" customFormat="1" x14ac:dyDescent="0.2">
      <c r="A2104" s="209"/>
      <c r="B2104" s="209"/>
      <c r="C2104" s="210"/>
      <c r="D2104" s="237"/>
      <c r="E2104" s="211"/>
      <c r="F2104" s="788"/>
      <c r="G2104" s="201"/>
      <c r="H2104" s="201"/>
    </row>
    <row r="2105" spans="1:8" s="305" customFormat="1" x14ac:dyDescent="0.2">
      <c r="A2105" s="209"/>
      <c r="B2105" s="209"/>
      <c r="C2105" s="210"/>
      <c r="D2105" s="237"/>
      <c r="E2105" s="211"/>
      <c r="F2105" s="788"/>
      <c r="G2105" s="201"/>
      <c r="H2105" s="201"/>
    </row>
    <row r="2106" spans="1:8" s="305" customFormat="1" x14ac:dyDescent="0.2">
      <c r="A2106" s="209"/>
      <c r="B2106" s="209"/>
      <c r="C2106" s="210"/>
      <c r="D2106" s="237"/>
      <c r="E2106" s="211"/>
      <c r="F2106" s="788"/>
      <c r="G2106" s="201"/>
      <c r="H2106" s="201"/>
    </row>
    <row r="2107" spans="1:8" s="305" customFormat="1" x14ac:dyDescent="0.2">
      <c r="A2107" s="209"/>
      <c r="B2107" s="209"/>
      <c r="C2107" s="210"/>
      <c r="D2107" s="237"/>
      <c r="E2107" s="211"/>
      <c r="F2107" s="788"/>
      <c r="G2107" s="201"/>
      <c r="H2107" s="201"/>
    </row>
    <row r="2108" spans="1:8" s="305" customFormat="1" x14ac:dyDescent="0.2">
      <c r="A2108" s="209"/>
      <c r="B2108" s="209"/>
      <c r="C2108" s="210"/>
      <c r="D2108" s="237"/>
      <c r="E2108" s="211"/>
      <c r="F2108" s="788"/>
      <c r="G2108" s="201"/>
      <c r="H2108" s="201"/>
    </row>
    <row r="2109" spans="1:8" s="305" customFormat="1" x14ac:dyDescent="0.2">
      <c r="A2109" s="209"/>
      <c r="B2109" s="209"/>
      <c r="C2109" s="210"/>
      <c r="D2109" s="237"/>
      <c r="E2109" s="211"/>
      <c r="F2109" s="788"/>
      <c r="G2109" s="201"/>
      <c r="H2109" s="201"/>
    </row>
    <row r="2110" spans="1:8" s="305" customFormat="1" x14ac:dyDescent="0.2">
      <c r="A2110" s="209"/>
      <c r="B2110" s="209"/>
      <c r="C2110" s="210"/>
      <c r="D2110" s="237"/>
      <c r="E2110" s="211"/>
      <c r="F2110" s="788"/>
      <c r="G2110" s="201"/>
      <c r="H2110" s="201"/>
    </row>
    <row r="2111" spans="1:8" s="305" customFormat="1" x14ac:dyDescent="0.2">
      <c r="A2111" s="209"/>
      <c r="B2111" s="209"/>
      <c r="C2111" s="210"/>
      <c r="D2111" s="237"/>
      <c r="E2111" s="211"/>
      <c r="F2111" s="788"/>
      <c r="G2111" s="201"/>
      <c r="H2111" s="201"/>
    </row>
    <row r="2112" spans="1:8" s="305" customFormat="1" x14ac:dyDescent="0.2">
      <c r="A2112" s="209"/>
      <c r="B2112" s="209"/>
      <c r="C2112" s="210"/>
      <c r="D2112" s="237"/>
      <c r="E2112" s="211"/>
      <c r="F2112" s="788"/>
      <c r="G2112" s="201"/>
      <c r="H2112" s="201"/>
    </row>
    <row r="2113" spans="1:8" s="305" customFormat="1" x14ac:dyDescent="0.2">
      <c r="A2113" s="209"/>
      <c r="B2113" s="209"/>
      <c r="C2113" s="210"/>
      <c r="D2113" s="237"/>
      <c r="E2113" s="211"/>
      <c r="F2113" s="788"/>
      <c r="G2113" s="201"/>
      <c r="H2113" s="201"/>
    </row>
    <row r="2114" spans="1:8" s="305" customFormat="1" x14ac:dyDescent="0.2">
      <c r="A2114" s="209"/>
      <c r="B2114" s="209"/>
      <c r="C2114" s="210"/>
      <c r="D2114" s="237"/>
      <c r="E2114" s="211"/>
      <c r="F2114" s="788"/>
      <c r="G2114" s="201"/>
      <c r="H2114" s="201"/>
    </row>
    <row r="2115" spans="1:8" s="305" customFormat="1" x14ac:dyDescent="0.2">
      <c r="A2115" s="209"/>
      <c r="B2115" s="209"/>
      <c r="C2115" s="210"/>
      <c r="D2115" s="237"/>
      <c r="E2115" s="211"/>
      <c r="F2115" s="788"/>
      <c r="G2115" s="201"/>
      <c r="H2115" s="201"/>
    </row>
    <row r="2116" spans="1:8" s="305" customFormat="1" x14ac:dyDescent="0.2">
      <c r="A2116" s="209"/>
      <c r="B2116" s="209"/>
      <c r="C2116" s="210"/>
      <c r="D2116" s="237"/>
      <c r="E2116" s="211"/>
      <c r="F2116" s="788"/>
      <c r="G2116" s="201"/>
      <c r="H2116" s="201"/>
    </row>
    <row r="2117" spans="1:8" s="305" customFormat="1" x14ac:dyDescent="0.2">
      <c r="A2117" s="209"/>
      <c r="B2117" s="209"/>
      <c r="C2117" s="210"/>
      <c r="D2117" s="237"/>
      <c r="E2117" s="211"/>
      <c r="F2117" s="788"/>
      <c r="G2117" s="201"/>
      <c r="H2117" s="201"/>
    </row>
    <row r="2118" spans="1:8" s="305" customFormat="1" x14ac:dyDescent="0.2">
      <c r="A2118" s="209"/>
      <c r="B2118" s="209"/>
      <c r="C2118" s="210"/>
      <c r="D2118" s="237"/>
      <c r="E2118" s="211"/>
      <c r="F2118" s="788"/>
      <c r="G2118" s="201"/>
      <c r="H2118" s="201"/>
    </row>
    <row r="2119" spans="1:8" s="305" customFormat="1" x14ac:dyDescent="0.2">
      <c r="A2119" s="209"/>
      <c r="B2119" s="209"/>
      <c r="C2119" s="210"/>
      <c r="D2119" s="237"/>
      <c r="E2119" s="211"/>
      <c r="F2119" s="788"/>
      <c r="G2119" s="201"/>
      <c r="H2119" s="201"/>
    </row>
    <row r="2120" spans="1:8" s="305" customFormat="1" x14ac:dyDescent="0.2">
      <c r="A2120" s="209"/>
      <c r="B2120" s="209"/>
      <c r="C2120" s="210"/>
      <c r="D2120" s="237"/>
      <c r="E2120" s="211"/>
      <c r="F2120" s="788"/>
      <c r="G2120" s="201"/>
      <c r="H2120" s="201"/>
    </row>
    <row r="2121" spans="1:8" s="305" customFormat="1" x14ac:dyDescent="0.2">
      <c r="A2121" s="209"/>
      <c r="B2121" s="209"/>
      <c r="C2121" s="210"/>
      <c r="D2121" s="237"/>
      <c r="E2121" s="211"/>
      <c r="F2121" s="788"/>
      <c r="G2121" s="201"/>
      <c r="H2121" s="201"/>
    </row>
    <row r="2122" spans="1:8" s="305" customFormat="1" x14ac:dyDescent="0.2">
      <c r="A2122" s="209"/>
      <c r="B2122" s="209"/>
      <c r="C2122" s="210"/>
      <c r="D2122" s="237"/>
      <c r="E2122" s="211"/>
      <c r="F2122" s="788"/>
      <c r="G2122" s="201"/>
      <c r="H2122" s="201"/>
    </row>
    <row r="2123" spans="1:8" s="305" customFormat="1" x14ac:dyDescent="0.2">
      <c r="A2123" s="209"/>
      <c r="B2123" s="209"/>
      <c r="C2123" s="210"/>
      <c r="D2123" s="237"/>
      <c r="E2123" s="211"/>
      <c r="F2123" s="788"/>
      <c r="G2123" s="201"/>
      <c r="H2123" s="201"/>
    </row>
    <row r="2124" spans="1:8" s="305" customFormat="1" x14ac:dyDescent="0.2">
      <c r="A2124" s="209"/>
      <c r="B2124" s="209"/>
      <c r="C2124" s="210"/>
      <c r="D2124" s="237"/>
      <c r="E2124" s="211"/>
      <c r="F2124" s="788"/>
      <c r="G2124" s="201"/>
      <c r="H2124" s="201"/>
    </row>
    <row r="2125" spans="1:8" s="305" customFormat="1" x14ac:dyDescent="0.2">
      <c r="A2125" s="209"/>
      <c r="B2125" s="209"/>
      <c r="C2125" s="210"/>
      <c r="D2125" s="237"/>
      <c r="E2125" s="211"/>
      <c r="F2125" s="788"/>
      <c r="G2125" s="201"/>
      <c r="H2125" s="201"/>
    </row>
    <row r="2126" spans="1:8" s="305" customFormat="1" x14ac:dyDescent="0.2">
      <c r="A2126" s="209"/>
      <c r="B2126" s="209"/>
      <c r="C2126" s="210"/>
      <c r="D2126" s="237"/>
      <c r="E2126" s="211"/>
      <c r="F2126" s="788"/>
      <c r="G2126" s="201"/>
      <c r="H2126" s="201"/>
    </row>
    <row r="2127" spans="1:8" s="305" customFormat="1" x14ac:dyDescent="0.2">
      <c r="A2127" s="209"/>
      <c r="B2127" s="209"/>
      <c r="C2127" s="210"/>
      <c r="D2127" s="237"/>
      <c r="E2127" s="211"/>
      <c r="F2127" s="788"/>
      <c r="G2127" s="201"/>
      <c r="H2127" s="201"/>
    </row>
    <row r="2128" spans="1:8" s="305" customFormat="1" x14ac:dyDescent="0.2">
      <c r="A2128" s="209"/>
      <c r="B2128" s="209"/>
      <c r="C2128" s="210"/>
      <c r="D2128" s="237"/>
      <c r="E2128" s="211"/>
      <c r="F2128" s="788"/>
      <c r="G2128" s="201"/>
      <c r="H2128" s="201"/>
    </row>
    <row r="2129" spans="1:8" s="305" customFormat="1" x14ac:dyDescent="0.2">
      <c r="A2129" s="209"/>
      <c r="B2129" s="209"/>
      <c r="C2129" s="210"/>
      <c r="D2129" s="237"/>
      <c r="E2129" s="211"/>
      <c r="F2129" s="788"/>
      <c r="G2129" s="201"/>
      <c r="H2129" s="201"/>
    </row>
    <row r="2130" spans="1:8" s="305" customFormat="1" x14ac:dyDescent="0.2">
      <c r="A2130" s="209"/>
      <c r="B2130" s="209"/>
      <c r="C2130" s="210"/>
      <c r="D2130" s="237"/>
      <c r="E2130" s="211"/>
      <c r="F2130" s="788"/>
      <c r="G2130" s="201"/>
      <c r="H2130" s="201"/>
    </row>
    <row r="2131" spans="1:8" s="305" customFormat="1" x14ac:dyDescent="0.2">
      <c r="A2131" s="209"/>
      <c r="B2131" s="209"/>
      <c r="C2131" s="210"/>
      <c r="D2131" s="237"/>
      <c r="E2131" s="211"/>
      <c r="F2131" s="788"/>
      <c r="G2131" s="201"/>
      <c r="H2131" s="201"/>
    </row>
    <row r="2132" spans="1:8" s="305" customFormat="1" x14ac:dyDescent="0.2">
      <c r="A2132" s="209"/>
      <c r="B2132" s="209"/>
      <c r="C2132" s="210"/>
      <c r="D2132" s="237"/>
      <c r="E2132" s="211"/>
      <c r="F2132" s="788"/>
      <c r="G2132" s="201"/>
      <c r="H2132" s="201"/>
    </row>
    <row r="2133" spans="1:8" s="305" customFormat="1" x14ac:dyDescent="0.2">
      <c r="A2133" s="209"/>
      <c r="B2133" s="209"/>
      <c r="C2133" s="210"/>
      <c r="D2133" s="237"/>
      <c r="E2133" s="211"/>
      <c r="F2133" s="788"/>
      <c r="G2133" s="201"/>
      <c r="H2133" s="201"/>
    </row>
    <row r="2134" spans="1:8" s="305" customFormat="1" x14ac:dyDescent="0.2">
      <c r="A2134" s="209"/>
      <c r="B2134" s="209"/>
      <c r="C2134" s="210"/>
      <c r="D2134" s="237"/>
      <c r="E2134" s="211"/>
      <c r="F2134" s="788"/>
      <c r="G2134" s="201"/>
      <c r="H2134" s="201"/>
    </row>
    <row r="2135" spans="1:8" s="305" customFormat="1" x14ac:dyDescent="0.2">
      <c r="A2135" s="209"/>
      <c r="B2135" s="209"/>
      <c r="C2135" s="210"/>
      <c r="D2135" s="237"/>
      <c r="E2135" s="211"/>
      <c r="F2135" s="788"/>
      <c r="G2135" s="201"/>
      <c r="H2135" s="201"/>
    </row>
    <row r="2136" spans="1:8" s="305" customFormat="1" x14ac:dyDescent="0.2">
      <c r="A2136" s="209"/>
      <c r="B2136" s="209"/>
      <c r="C2136" s="210"/>
      <c r="D2136" s="237"/>
      <c r="E2136" s="211"/>
      <c r="F2136" s="788"/>
      <c r="G2136" s="201"/>
      <c r="H2136" s="201"/>
    </row>
    <row r="2137" spans="1:8" s="305" customFormat="1" x14ac:dyDescent="0.2">
      <c r="A2137" s="209"/>
      <c r="B2137" s="209"/>
      <c r="C2137" s="210"/>
      <c r="D2137" s="237"/>
      <c r="E2137" s="211"/>
      <c r="F2137" s="788"/>
      <c r="G2137" s="201"/>
      <c r="H2137" s="201"/>
    </row>
    <row r="2138" spans="1:8" s="305" customFormat="1" x14ac:dyDescent="0.2">
      <c r="A2138" s="209"/>
      <c r="B2138" s="209"/>
      <c r="C2138" s="210"/>
      <c r="D2138" s="237"/>
      <c r="E2138" s="211"/>
      <c r="F2138" s="788"/>
      <c r="G2138" s="201"/>
      <c r="H2138" s="201"/>
    </row>
    <row r="2139" spans="1:8" s="305" customFormat="1" x14ac:dyDescent="0.2">
      <c r="A2139" s="209"/>
      <c r="B2139" s="209"/>
      <c r="C2139" s="210"/>
      <c r="D2139" s="237"/>
      <c r="E2139" s="211"/>
      <c r="F2139" s="788"/>
      <c r="G2139" s="201"/>
      <c r="H2139" s="201"/>
    </row>
    <row r="2140" spans="1:8" s="305" customFormat="1" x14ac:dyDescent="0.2">
      <c r="A2140" s="209"/>
      <c r="B2140" s="209"/>
      <c r="C2140" s="210"/>
      <c r="D2140" s="237"/>
      <c r="E2140" s="211"/>
      <c r="F2140" s="788"/>
      <c r="G2140" s="201"/>
      <c r="H2140" s="201"/>
    </row>
    <row r="2141" spans="1:8" s="305" customFormat="1" x14ac:dyDescent="0.2">
      <c r="A2141" s="209"/>
      <c r="B2141" s="209"/>
      <c r="C2141" s="210"/>
      <c r="D2141" s="237"/>
      <c r="E2141" s="211"/>
      <c r="F2141" s="788"/>
      <c r="G2141" s="201"/>
      <c r="H2141" s="201"/>
    </row>
    <row r="2142" spans="1:8" s="305" customFormat="1" x14ac:dyDescent="0.2">
      <c r="A2142" s="209"/>
      <c r="B2142" s="209"/>
      <c r="C2142" s="210"/>
      <c r="D2142" s="237"/>
      <c r="E2142" s="211"/>
      <c r="F2142" s="788"/>
      <c r="G2142" s="201"/>
      <c r="H2142" s="201"/>
    </row>
    <row r="2143" spans="1:8" s="305" customFormat="1" x14ac:dyDescent="0.2">
      <c r="A2143" s="209"/>
      <c r="B2143" s="209"/>
      <c r="C2143" s="210"/>
      <c r="D2143" s="237"/>
      <c r="E2143" s="211"/>
      <c r="F2143" s="788"/>
      <c r="G2143" s="201"/>
      <c r="H2143" s="201"/>
    </row>
    <row r="2144" spans="1:8" s="305" customFormat="1" x14ac:dyDescent="0.2">
      <c r="A2144" s="209"/>
      <c r="B2144" s="209"/>
      <c r="C2144" s="210"/>
      <c r="D2144" s="237"/>
      <c r="E2144" s="211"/>
      <c r="F2144" s="788"/>
      <c r="G2144" s="201"/>
      <c r="H2144" s="201"/>
    </row>
    <row r="2145" spans="1:8" s="305" customFormat="1" x14ac:dyDescent="0.2">
      <c r="A2145" s="209"/>
      <c r="B2145" s="209"/>
      <c r="C2145" s="210"/>
      <c r="D2145" s="237"/>
      <c r="E2145" s="211"/>
      <c r="F2145" s="788"/>
      <c r="G2145" s="201"/>
      <c r="H2145" s="201"/>
    </row>
    <row r="2146" spans="1:8" s="305" customFormat="1" x14ac:dyDescent="0.2">
      <c r="A2146" s="209"/>
      <c r="B2146" s="209"/>
      <c r="C2146" s="210"/>
      <c r="D2146" s="237"/>
      <c r="E2146" s="211"/>
      <c r="F2146" s="788"/>
      <c r="G2146" s="201"/>
      <c r="H2146" s="201"/>
    </row>
    <row r="2147" spans="1:8" s="305" customFormat="1" x14ac:dyDescent="0.2">
      <c r="A2147" s="209"/>
      <c r="B2147" s="209"/>
      <c r="C2147" s="210"/>
      <c r="D2147" s="237"/>
      <c r="E2147" s="211"/>
      <c r="F2147" s="788"/>
      <c r="G2147" s="201"/>
      <c r="H2147" s="201"/>
    </row>
    <row r="2148" spans="1:8" s="305" customFormat="1" x14ac:dyDescent="0.2">
      <c r="A2148" s="209"/>
      <c r="B2148" s="209"/>
      <c r="C2148" s="210"/>
      <c r="D2148" s="237"/>
      <c r="E2148" s="211"/>
      <c r="F2148" s="788"/>
      <c r="G2148" s="201"/>
      <c r="H2148" s="201"/>
    </row>
    <row r="2149" spans="1:8" s="305" customFormat="1" x14ac:dyDescent="0.2">
      <c r="A2149" s="209"/>
      <c r="B2149" s="209"/>
      <c r="C2149" s="210"/>
      <c r="D2149" s="237"/>
      <c r="E2149" s="211"/>
      <c r="F2149" s="788"/>
      <c r="G2149" s="201"/>
      <c r="H2149" s="201"/>
    </row>
    <row r="2150" spans="1:8" s="305" customFormat="1" x14ac:dyDescent="0.2">
      <c r="A2150" s="209"/>
      <c r="B2150" s="209"/>
      <c r="C2150" s="210"/>
      <c r="D2150" s="237"/>
      <c r="E2150" s="211"/>
      <c r="F2150" s="788"/>
      <c r="G2150" s="201"/>
      <c r="H2150" s="201"/>
    </row>
    <row r="2151" spans="1:8" s="305" customFormat="1" x14ac:dyDescent="0.2">
      <c r="A2151" s="209"/>
      <c r="B2151" s="209"/>
      <c r="C2151" s="210"/>
      <c r="D2151" s="237"/>
      <c r="E2151" s="211"/>
      <c r="F2151" s="788"/>
      <c r="G2151" s="201"/>
      <c r="H2151" s="201"/>
    </row>
    <row r="2152" spans="1:8" s="305" customFormat="1" x14ac:dyDescent="0.2">
      <c r="A2152" s="209"/>
      <c r="B2152" s="209"/>
      <c r="C2152" s="210"/>
      <c r="D2152" s="237"/>
      <c r="E2152" s="211"/>
      <c r="F2152" s="788"/>
      <c r="G2152" s="201"/>
      <c r="H2152" s="201"/>
    </row>
    <row r="2153" spans="1:8" s="305" customFormat="1" x14ac:dyDescent="0.2">
      <c r="A2153" s="209"/>
      <c r="B2153" s="209"/>
      <c r="C2153" s="210"/>
      <c r="D2153" s="237"/>
      <c r="E2153" s="211"/>
      <c r="F2153" s="788"/>
      <c r="G2153" s="201"/>
      <c r="H2153" s="201"/>
    </row>
    <row r="2154" spans="1:8" s="305" customFormat="1" x14ac:dyDescent="0.2">
      <c r="A2154" s="209"/>
      <c r="B2154" s="209"/>
      <c r="C2154" s="210"/>
      <c r="D2154" s="237"/>
      <c r="E2154" s="211"/>
      <c r="F2154" s="788"/>
      <c r="G2154" s="201"/>
      <c r="H2154" s="201"/>
    </row>
    <row r="2155" spans="1:8" s="305" customFormat="1" x14ac:dyDescent="0.2">
      <c r="A2155" s="209"/>
      <c r="B2155" s="209"/>
      <c r="C2155" s="210"/>
      <c r="D2155" s="237"/>
      <c r="E2155" s="211"/>
      <c r="F2155" s="788"/>
      <c r="G2155" s="201"/>
      <c r="H2155" s="201"/>
    </row>
    <row r="2156" spans="1:8" s="305" customFormat="1" x14ac:dyDescent="0.2">
      <c r="A2156" s="209"/>
      <c r="B2156" s="209"/>
      <c r="C2156" s="210"/>
      <c r="D2156" s="237"/>
      <c r="E2156" s="211"/>
      <c r="F2156" s="788"/>
      <c r="G2156" s="201"/>
      <c r="H2156" s="201"/>
    </row>
    <row r="2157" spans="1:8" s="305" customFormat="1" x14ac:dyDescent="0.2">
      <c r="A2157" s="209"/>
      <c r="B2157" s="209"/>
      <c r="C2157" s="210"/>
      <c r="D2157" s="237"/>
      <c r="E2157" s="211"/>
      <c r="F2157" s="788"/>
      <c r="G2157" s="201"/>
      <c r="H2157" s="201"/>
    </row>
    <row r="2158" spans="1:8" s="305" customFormat="1" x14ac:dyDescent="0.2">
      <c r="A2158" s="209"/>
      <c r="B2158" s="209"/>
      <c r="C2158" s="210"/>
      <c r="D2158" s="237"/>
      <c r="E2158" s="211"/>
      <c r="F2158" s="788"/>
      <c r="G2158" s="201"/>
      <c r="H2158" s="201"/>
    </row>
    <row r="2159" spans="1:8" s="305" customFormat="1" x14ac:dyDescent="0.2">
      <c r="A2159" s="209"/>
      <c r="B2159" s="209"/>
      <c r="C2159" s="210"/>
      <c r="D2159" s="237"/>
      <c r="E2159" s="211"/>
      <c r="F2159" s="788"/>
      <c r="G2159" s="201"/>
      <c r="H2159" s="201"/>
    </row>
    <row r="2160" spans="1:8" s="305" customFormat="1" x14ac:dyDescent="0.2">
      <c r="A2160" s="209"/>
      <c r="B2160" s="209"/>
      <c r="C2160" s="210"/>
      <c r="D2160" s="237"/>
      <c r="E2160" s="211"/>
      <c r="F2160" s="788"/>
      <c r="G2160" s="201"/>
      <c r="H2160" s="201"/>
    </row>
    <row r="2161" spans="1:8" s="305" customFormat="1" x14ac:dyDescent="0.2">
      <c r="A2161" s="209"/>
      <c r="B2161" s="209"/>
      <c r="C2161" s="210"/>
      <c r="D2161" s="237"/>
      <c r="E2161" s="211"/>
      <c r="F2161" s="788"/>
      <c r="G2161" s="201"/>
      <c r="H2161" s="201"/>
    </row>
    <row r="2162" spans="1:8" s="305" customFormat="1" x14ac:dyDescent="0.2">
      <c r="A2162" s="209"/>
      <c r="B2162" s="209"/>
      <c r="C2162" s="210"/>
      <c r="D2162" s="237"/>
      <c r="E2162" s="211"/>
      <c r="F2162" s="788"/>
      <c r="G2162" s="201"/>
      <c r="H2162" s="201"/>
    </row>
    <row r="2163" spans="1:8" s="305" customFormat="1" x14ac:dyDescent="0.2">
      <c r="A2163" s="209"/>
      <c r="B2163" s="209"/>
      <c r="C2163" s="210"/>
      <c r="D2163" s="237"/>
      <c r="E2163" s="211"/>
      <c r="F2163" s="788"/>
      <c r="G2163" s="201"/>
      <c r="H2163" s="201"/>
    </row>
    <row r="2164" spans="1:8" s="305" customFormat="1" x14ac:dyDescent="0.2">
      <c r="A2164" s="209"/>
      <c r="B2164" s="209"/>
      <c r="C2164" s="210"/>
      <c r="D2164" s="237"/>
      <c r="E2164" s="211"/>
      <c r="F2164" s="788"/>
      <c r="G2164" s="201"/>
      <c r="H2164" s="201"/>
    </row>
    <row r="2165" spans="1:8" s="305" customFormat="1" x14ac:dyDescent="0.2">
      <c r="A2165" s="209"/>
      <c r="B2165" s="209"/>
      <c r="C2165" s="210"/>
      <c r="D2165" s="237"/>
      <c r="E2165" s="211"/>
      <c r="F2165" s="788"/>
      <c r="G2165" s="201"/>
      <c r="H2165" s="201"/>
    </row>
    <row r="2166" spans="1:8" s="305" customFormat="1" x14ac:dyDescent="0.2">
      <c r="A2166" s="209"/>
      <c r="B2166" s="209"/>
      <c r="C2166" s="210"/>
      <c r="D2166" s="237"/>
      <c r="E2166" s="211"/>
      <c r="F2166" s="788"/>
      <c r="G2166" s="201"/>
      <c r="H2166" s="201"/>
    </row>
    <row r="2167" spans="1:8" s="305" customFormat="1" x14ac:dyDescent="0.2">
      <c r="A2167" s="209"/>
      <c r="B2167" s="209"/>
      <c r="C2167" s="210"/>
      <c r="D2167" s="237"/>
      <c r="E2167" s="211"/>
      <c r="F2167" s="788"/>
      <c r="G2167" s="201"/>
      <c r="H2167" s="201"/>
    </row>
    <row r="2168" spans="1:8" s="305" customFormat="1" x14ac:dyDescent="0.2">
      <c r="A2168" s="209"/>
      <c r="B2168" s="209"/>
      <c r="C2168" s="210"/>
      <c r="D2168" s="237"/>
      <c r="E2168" s="211"/>
      <c r="F2168" s="788"/>
      <c r="G2168" s="201"/>
      <c r="H2168" s="201"/>
    </row>
    <row r="2169" spans="1:8" s="305" customFormat="1" x14ac:dyDescent="0.2">
      <c r="A2169" s="209"/>
      <c r="B2169" s="209"/>
      <c r="C2169" s="210"/>
      <c r="D2169" s="237"/>
      <c r="E2169" s="211"/>
      <c r="F2169" s="788"/>
      <c r="G2169" s="201"/>
      <c r="H2169" s="201"/>
    </row>
    <row r="2170" spans="1:8" s="305" customFormat="1" x14ac:dyDescent="0.2">
      <c r="A2170" s="209"/>
      <c r="B2170" s="209"/>
      <c r="C2170" s="210"/>
      <c r="D2170" s="237"/>
      <c r="E2170" s="211"/>
      <c r="F2170" s="788"/>
      <c r="G2170" s="201"/>
      <c r="H2170" s="201"/>
    </row>
    <row r="2171" spans="1:8" s="305" customFormat="1" x14ac:dyDescent="0.2">
      <c r="A2171" s="209"/>
      <c r="B2171" s="209"/>
      <c r="C2171" s="210"/>
      <c r="D2171" s="237"/>
      <c r="E2171" s="211"/>
      <c r="F2171" s="788"/>
      <c r="G2171" s="201"/>
      <c r="H2171" s="201"/>
    </row>
    <row r="2172" spans="1:8" s="305" customFormat="1" x14ac:dyDescent="0.2">
      <c r="A2172" s="209"/>
      <c r="B2172" s="209"/>
      <c r="C2172" s="210"/>
      <c r="D2172" s="237"/>
      <c r="E2172" s="211"/>
      <c r="F2172" s="788"/>
      <c r="G2172" s="201"/>
      <c r="H2172" s="201"/>
    </row>
    <row r="2173" spans="1:8" s="305" customFormat="1" x14ac:dyDescent="0.2">
      <c r="A2173" s="209"/>
      <c r="B2173" s="209"/>
      <c r="C2173" s="210"/>
      <c r="D2173" s="237"/>
      <c r="E2173" s="211"/>
      <c r="F2173" s="788"/>
      <c r="G2173" s="201"/>
      <c r="H2173" s="201"/>
    </row>
    <row r="2174" spans="1:8" s="305" customFormat="1" x14ac:dyDescent="0.2">
      <c r="A2174" s="209"/>
      <c r="B2174" s="209"/>
      <c r="C2174" s="210"/>
      <c r="D2174" s="237"/>
      <c r="E2174" s="211"/>
      <c r="F2174" s="788"/>
      <c r="G2174" s="201"/>
      <c r="H2174" s="201"/>
    </row>
    <row r="2175" spans="1:8" s="305" customFormat="1" x14ac:dyDescent="0.2">
      <c r="A2175" s="209"/>
      <c r="B2175" s="209"/>
      <c r="C2175" s="210"/>
      <c r="D2175" s="237"/>
      <c r="E2175" s="211"/>
      <c r="F2175" s="788"/>
      <c r="G2175" s="201"/>
      <c r="H2175" s="201"/>
    </row>
    <row r="2176" spans="1:8" s="305" customFormat="1" x14ac:dyDescent="0.2">
      <c r="A2176" s="209"/>
      <c r="B2176" s="209"/>
      <c r="C2176" s="210"/>
      <c r="D2176" s="237"/>
      <c r="E2176" s="211"/>
      <c r="F2176" s="788"/>
      <c r="G2176" s="201"/>
      <c r="H2176" s="201"/>
    </row>
    <row r="2177" spans="1:8" s="305" customFormat="1" x14ac:dyDescent="0.2">
      <c r="A2177" s="209"/>
      <c r="B2177" s="209"/>
      <c r="C2177" s="210"/>
      <c r="D2177" s="237"/>
      <c r="E2177" s="211"/>
      <c r="F2177" s="788"/>
      <c r="G2177" s="201"/>
      <c r="H2177" s="201"/>
    </row>
    <row r="2178" spans="1:8" s="305" customFormat="1" x14ac:dyDescent="0.2">
      <c r="A2178" s="209"/>
      <c r="B2178" s="209"/>
      <c r="C2178" s="210"/>
      <c r="D2178" s="237"/>
      <c r="E2178" s="211"/>
      <c r="F2178" s="788"/>
      <c r="G2178" s="201"/>
      <c r="H2178" s="201"/>
    </row>
    <row r="2179" spans="1:8" s="305" customFormat="1" x14ac:dyDescent="0.2">
      <c r="A2179" s="209"/>
      <c r="B2179" s="209"/>
      <c r="C2179" s="210"/>
      <c r="D2179" s="237"/>
      <c r="E2179" s="211"/>
      <c r="F2179" s="788"/>
      <c r="G2179" s="201"/>
      <c r="H2179" s="201"/>
    </row>
    <row r="2180" spans="1:8" s="305" customFormat="1" x14ac:dyDescent="0.2">
      <c r="A2180" s="209"/>
      <c r="B2180" s="209"/>
      <c r="C2180" s="210"/>
      <c r="D2180" s="237"/>
      <c r="E2180" s="211"/>
      <c r="F2180" s="788"/>
      <c r="G2180" s="201"/>
      <c r="H2180" s="201"/>
    </row>
    <row r="2181" spans="1:8" s="305" customFormat="1" x14ac:dyDescent="0.2">
      <c r="A2181" s="209"/>
      <c r="B2181" s="209"/>
      <c r="C2181" s="210"/>
      <c r="D2181" s="237"/>
      <c r="E2181" s="211"/>
      <c r="F2181" s="788"/>
      <c r="G2181" s="201"/>
      <c r="H2181" s="201"/>
    </row>
    <row r="2182" spans="1:8" s="305" customFormat="1" x14ac:dyDescent="0.2">
      <c r="A2182" s="209"/>
      <c r="B2182" s="209"/>
      <c r="C2182" s="210"/>
      <c r="D2182" s="237"/>
      <c r="E2182" s="211"/>
      <c r="F2182" s="788"/>
      <c r="G2182" s="201"/>
      <c r="H2182" s="201"/>
    </row>
    <row r="2183" spans="1:8" s="305" customFormat="1" x14ac:dyDescent="0.2">
      <c r="A2183" s="209"/>
      <c r="B2183" s="209"/>
      <c r="C2183" s="210"/>
      <c r="D2183" s="237"/>
      <c r="E2183" s="211"/>
      <c r="F2183" s="788"/>
      <c r="G2183" s="201"/>
      <c r="H2183" s="201"/>
    </row>
    <row r="2184" spans="1:8" s="305" customFormat="1" x14ac:dyDescent="0.2">
      <c r="A2184" s="209"/>
      <c r="B2184" s="209"/>
      <c r="C2184" s="210"/>
      <c r="D2184" s="237"/>
      <c r="E2184" s="211"/>
      <c r="F2184" s="788"/>
      <c r="G2184" s="201"/>
      <c r="H2184" s="201"/>
    </row>
    <row r="2185" spans="1:8" s="305" customFormat="1" x14ac:dyDescent="0.2">
      <c r="A2185" s="209"/>
      <c r="B2185" s="209"/>
      <c r="C2185" s="210"/>
      <c r="D2185" s="237"/>
      <c r="E2185" s="211"/>
      <c r="F2185" s="788"/>
      <c r="G2185" s="201"/>
      <c r="H2185" s="201"/>
    </row>
    <row r="2186" spans="1:8" s="305" customFormat="1" x14ac:dyDescent="0.2">
      <c r="A2186" s="209"/>
      <c r="B2186" s="209"/>
      <c r="C2186" s="210"/>
      <c r="D2186" s="237"/>
      <c r="E2186" s="211"/>
      <c r="F2186" s="788"/>
      <c r="G2186" s="201"/>
      <c r="H2186" s="201"/>
    </row>
    <row r="2187" spans="1:8" s="305" customFormat="1" x14ac:dyDescent="0.2">
      <c r="A2187" s="209"/>
      <c r="B2187" s="209"/>
      <c r="C2187" s="210"/>
      <c r="D2187" s="237"/>
      <c r="E2187" s="211"/>
      <c r="F2187" s="788"/>
      <c r="G2187" s="201"/>
      <c r="H2187" s="201"/>
    </row>
    <row r="2188" spans="1:8" s="305" customFormat="1" x14ac:dyDescent="0.2">
      <c r="A2188" s="209"/>
      <c r="B2188" s="209"/>
      <c r="C2188" s="210"/>
      <c r="D2188" s="237"/>
      <c r="E2188" s="211"/>
      <c r="F2188" s="788"/>
      <c r="G2188" s="201"/>
      <c r="H2188" s="201"/>
    </row>
    <row r="2189" spans="1:8" s="305" customFormat="1" x14ac:dyDescent="0.2">
      <c r="A2189" s="209"/>
      <c r="B2189" s="209"/>
      <c r="C2189" s="210"/>
      <c r="D2189" s="237"/>
      <c r="E2189" s="211"/>
      <c r="F2189" s="788"/>
      <c r="G2189" s="201"/>
      <c r="H2189" s="201"/>
    </row>
    <row r="2190" spans="1:8" s="305" customFormat="1" x14ac:dyDescent="0.2">
      <c r="A2190" s="209"/>
      <c r="B2190" s="209"/>
      <c r="C2190" s="210"/>
      <c r="D2190" s="237"/>
      <c r="E2190" s="211"/>
      <c r="F2190" s="788"/>
      <c r="G2190" s="201"/>
      <c r="H2190" s="201"/>
    </row>
    <row r="2191" spans="1:8" s="305" customFormat="1" x14ac:dyDescent="0.2">
      <c r="A2191" s="209"/>
      <c r="B2191" s="209"/>
      <c r="C2191" s="210"/>
      <c r="D2191" s="237"/>
      <c r="E2191" s="211"/>
      <c r="F2191" s="788"/>
      <c r="G2191" s="201"/>
      <c r="H2191" s="201"/>
    </row>
    <row r="2192" spans="1:8" s="305" customFormat="1" x14ac:dyDescent="0.2">
      <c r="A2192" s="209"/>
      <c r="B2192" s="209"/>
      <c r="C2192" s="210"/>
      <c r="D2192" s="237"/>
      <c r="E2192" s="211"/>
      <c r="F2192" s="788"/>
      <c r="G2192" s="201"/>
      <c r="H2192" s="201"/>
    </row>
    <row r="2193" spans="1:8" s="305" customFormat="1" x14ac:dyDescent="0.2">
      <c r="A2193" s="209"/>
      <c r="B2193" s="209"/>
      <c r="C2193" s="210"/>
      <c r="D2193" s="237"/>
      <c r="E2193" s="211"/>
      <c r="F2193" s="788"/>
      <c r="G2193" s="201"/>
      <c r="H2193" s="201"/>
    </row>
    <row r="2194" spans="1:8" s="305" customFormat="1" x14ac:dyDescent="0.2">
      <c r="A2194" s="209"/>
      <c r="B2194" s="209"/>
      <c r="C2194" s="210"/>
      <c r="D2194" s="237"/>
      <c r="E2194" s="211"/>
      <c r="F2194" s="788"/>
      <c r="G2194" s="201"/>
      <c r="H2194" s="201"/>
    </row>
    <row r="2195" spans="1:8" s="305" customFormat="1" x14ac:dyDescent="0.2">
      <c r="A2195" s="209"/>
      <c r="B2195" s="209"/>
      <c r="C2195" s="210"/>
      <c r="D2195" s="237"/>
      <c r="E2195" s="211"/>
      <c r="F2195" s="788"/>
      <c r="G2195" s="201"/>
      <c r="H2195" s="201"/>
    </row>
    <row r="2196" spans="1:8" s="305" customFormat="1" x14ac:dyDescent="0.2">
      <c r="A2196" s="209"/>
      <c r="B2196" s="209"/>
      <c r="C2196" s="210"/>
      <c r="D2196" s="237"/>
      <c r="E2196" s="211"/>
      <c r="F2196" s="788"/>
      <c r="G2196" s="201"/>
      <c r="H2196" s="201"/>
    </row>
    <row r="2197" spans="1:8" s="305" customFormat="1" x14ac:dyDescent="0.2">
      <c r="A2197" s="209"/>
      <c r="B2197" s="209"/>
      <c r="C2197" s="210"/>
      <c r="D2197" s="237"/>
      <c r="E2197" s="211"/>
      <c r="F2197" s="788"/>
      <c r="G2197" s="201"/>
      <c r="H2197" s="201"/>
    </row>
    <row r="2198" spans="1:8" s="305" customFormat="1" x14ac:dyDescent="0.2">
      <c r="A2198" s="209"/>
      <c r="B2198" s="209"/>
      <c r="C2198" s="210"/>
      <c r="D2198" s="237"/>
      <c r="E2198" s="211"/>
      <c r="F2198" s="788"/>
      <c r="G2198" s="201"/>
      <c r="H2198" s="201"/>
    </row>
    <row r="2199" spans="1:8" s="305" customFormat="1" x14ac:dyDescent="0.2">
      <c r="A2199" s="209"/>
      <c r="B2199" s="209"/>
      <c r="C2199" s="210"/>
      <c r="D2199" s="237"/>
      <c r="E2199" s="211"/>
      <c r="F2199" s="788"/>
      <c r="G2199" s="201"/>
      <c r="H2199" s="201"/>
    </row>
    <row r="2200" spans="1:8" s="305" customFormat="1" x14ac:dyDescent="0.2">
      <c r="A2200" s="209"/>
      <c r="B2200" s="209"/>
      <c r="C2200" s="210"/>
      <c r="D2200" s="237"/>
      <c r="E2200" s="211"/>
      <c r="F2200" s="788"/>
      <c r="G2200" s="201"/>
      <c r="H2200" s="201"/>
    </row>
    <row r="2201" spans="1:8" s="305" customFormat="1" x14ac:dyDescent="0.2">
      <c r="A2201" s="209"/>
      <c r="B2201" s="209"/>
      <c r="C2201" s="210"/>
      <c r="D2201" s="237"/>
      <c r="E2201" s="211"/>
      <c r="F2201" s="788"/>
      <c r="G2201" s="201"/>
      <c r="H2201" s="201"/>
    </row>
    <row r="2202" spans="1:8" s="305" customFormat="1" x14ac:dyDescent="0.2">
      <c r="A2202" s="209"/>
      <c r="B2202" s="209"/>
      <c r="C2202" s="210"/>
      <c r="D2202" s="237"/>
      <c r="E2202" s="211"/>
      <c r="F2202" s="788"/>
      <c r="G2202" s="201"/>
      <c r="H2202" s="201"/>
    </row>
    <row r="2203" spans="1:8" s="305" customFormat="1" x14ac:dyDescent="0.2">
      <c r="A2203" s="209"/>
      <c r="B2203" s="209"/>
      <c r="C2203" s="210"/>
      <c r="D2203" s="237"/>
      <c r="E2203" s="211"/>
      <c r="F2203" s="788"/>
      <c r="G2203" s="201"/>
      <c r="H2203" s="201"/>
    </row>
    <row r="2204" spans="1:8" s="305" customFormat="1" x14ac:dyDescent="0.2">
      <c r="A2204" s="209"/>
      <c r="B2204" s="209"/>
      <c r="C2204" s="210"/>
      <c r="D2204" s="237"/>
      <c r="E2204" s="211"/>
      <c r="F2204" s="788"/>
      <c r="G2204" s="201"/>
      <c r="H2204" s="201"/>
    </row>
    <row r="2205" spans="1:8" s="305" customFormat="1" x14ac:dyDescent="0.2">
      <c r="A2205" s="209"/>
      <c r="B2205" s="209"/>
      <c r="C2205" s="210"/>
      <c r="D2205" s="237"/>
      <c r="E2205" s="211"/>
      <c r="F2205" s="788"/>
      <c r="G2205" s="201"/>
      <c r="H2205" s="201"/>
    </row>
    <row r="2206" spans="1:8" s="305" customFormat="1" x14ac:dyDescent="0.2">
      <c r="A2206" s="209"/>
      <c r="B2206" s="209"/>
      <c r="C2206" s="210"/>
      <c r="D2206" s="237"/>
      <c r="E2206" s="211"/>
      <c r="F2206" s="788"/>
      <c r="G2206" s="201"/>
      <c r="H2206" s="201"/>
    </row>
    <row r="2207" spans="1:8" s="305" customFormat="1" x14ac:dyDescent="0.2">
      <c r="A2207" s="209"/>
      <c r="B2207" s="209"/>
      <c r="C2207" s="210"/>
      <c r="D2207" s="237"/>
      <c r="E2207" s="211"/>
      <c r="F2207" s="788"/>
      <c r="G2207" s="201"/>
      <c r="H2207" s="201"/>
    </row>
    <row r="2208" spans="1:8" s="305" customFormat="1" x14ac:dyDescent="0.2">
      <c r="A2208" s="209"/>
      <c r="B2208" s="209"/>
      <c r="C2208" s="210"/>
      <c r="D2208" s="237"/>
      <c r="E2208" s="211"/>
      <c r="F2208" s="788"/>
      <c r="G2208" s="201"/>
      <c r="H2208" s="201"/>
    </row>
    <row r="2209" spans="1:8" s="305" customFormat="1" x14ac:dyDescent="0.2">
      <c r="A2209" s="209"/>
      <c r="B2209" s="209"/>
      <c r="C2209" s="210"/>
      <c r="D2209" s="237"/>
      <c r="E2209" s="211"/>
      <c r="F2209" s="788"/>
      <c r="G2209" s="201"/>
      <c r="H2209" s="201"/>
    </row>
    <row r="2210" spans="1:8" s="305" customFormat="1" x14ac:dyDescent="0.2">
      <c r="A2210" s="209"/>
      <c r="B2210" s="209"/>
      <c r="C2210" s="210"/>
      <c r="D2210" s="237"/>
      <c r="E2210" s="211"/>
      <c r="F2210" s="788"/>
      <c r="G2210" s="201"/>
      <c r="H2210" s="201"/>
    </row>
    <row r="2211" spans="1:8" s="305" customFormat="1" x14ac:dyDescent="0.2">
      <c r="A2211" s="209"/>
      <c r="B2211" s="209"/>
      <c r="C2211" s="210"/>
      <c r="D2211" s="237"/>
      <c r="E2211" s="211"/>
      <c r="F2211" s="788"/>
      <c r="G2211" s="201"/>
      <c r="H2211" s="201"/>
    </row>
    <row r="2212" spans="1:8" s="305" customFormat="1" x14ac:dyDescent="0.2">
      <c r="A2212" s="209"/>
      <c r="B2212" s="209"/>
      <c r="C2212" s="210"/>
      <c r="D2212" s="237"/>
      <c r="E2212" s="211"/>
      <c r="F2212" s="788"/>
      <c r="G2212" s="201"/>
      <c r="H2212" s="201"/>
    </row>
    <row r="2213" spans="1:8" s="305" customFormat="1" x14ac:dyDescent="0.2">
      <c r="A2213" s="209"/>
      <c r="B2213" s="209"/>
      <c r="C2213" s="210"/>
      <c r="D2213" s="237"/>
      <c r="E2213" s="211"/>
      <c r="F2213" s="788"/>
      <c r="G2213" s="201"/>
      <c r="H2213" s="201"/>
    </row>
    <row r="2214" spans="1:8" s="305" customFormat="1" x14ac:dyDescent="0.2">
      <c r="A2214" s="209"/>
      <c r="B2214" s="209"/>
      <c r="C2214" s="210"/>
      <c r="D2214" s="237"/>
      <c r="E2214" s="211"/>
      <c r="F2214" s="788"/>
      <c r="G2214" s="201"/>
      <c r="H2214" s="201"/>
    </row>
    <row r="2215" spans="1:8" s="305" customFormat="1" x14ac:dyDescent="0.2">
      <c r="A2215" s="209"/>
      <c r="B2215" s="209"/>
      <c r="C2215" s="210"/>
      <c r="D2215" s="237"/>
      <c r="E2215" s="211"/>
      <c r="F2215" s="788"/>
      <c r="G2215" s="201"/>
      <c r="H2215" s="201"/>
    </row>
    <row r="2216" spans="1:8" s="305" customFormat="1" x14ac:dyDescent="0.2">
      <c r="A2216" s="209"/>
      <c r="B2216" s="209"/>
      <c r="C2216" s="210"/>
      <c r="D2216" s="237"/>
      <c r="E2216" s="211"/>
      <c r="F2216" s="788"/>
      <c r="G2216" s="201"/>
      <c r="H2216" s="201"/>
    </row>
    <row r="2217" spans="1:8" s="305" customFormat="1" x14ac:dyDescent="0.2">
      <c r="A2217" s="209"/>
      <c r="B2217" s="209"/>
      <c r="C2217" s="210"/>
      <c r="D2217" s="237"/>
      <c r="E2217" s="211"/>
      <c r="F2217" s="788"/>
      <c r="G2217" s="201"/>
      <c r="H2217" s="201"/>
    </row>
    <row r="2218" spans="1:8" s="305" customFormat="1" x14ac:dyDescent="0.2">
      <c r="A2218" s="209"/>
      <c r="B2218" s="209"/>
      <c r="C2218" s="210"/>
      <c r="D2218" s="237"/>
      <c r="E2218" s="211"/>
      <c r="F2218" s="788"/>
      <c r="G2218" s="201"/>
      <c r="H2218" s="201"/>
    </row>
    <row r="2219" spans="1:8" s="305" customFormat="1" x14ac:dyDescent="0.2">
      <c r="A2219" s="209"/>
      <c r="B2219" s="209"/>
      <c r="C2219" s="210"/>
      <c r="D2219" s="237"/>
      <c r="E2219" s="211"/>
      <c r="F2219" s="788"/>
      <c r="G2219" s="201"/>
      <c r="H2219" s="201"/>
    </row>
    <row r="2220" spans="1:8" s="305" customFormat="1" x14ac:dyDescent="0.2">
      <c r="A2220" s="209"/>
      <c r="B2220" s="209"/>
      <c r="C2220" s="210"/>
      <c r="D2220" s="237"/>
      <c r="E2220" s="211"/>
      <c r="F2220" s="788"/>
      <c r="G2220" s="201"/>
      <c r="H2220" s="201"/>
    </row>
    <row r="2221" spans="1:8" s="305" customFormat="1" x14ac:dyDescent="0.2">
      <c r="A2221" s="209"/>
      <c r="B2221" s="209"/>
      <c r="C2221" s="210"/>
      <c r="D2221" s="237"/>
      <c r="E2221" s="211"/>
      <c r="F2221" s="788"/>
      <c r="G2221" s="201"/>
      <c r="H2221" s="201"/>
    </row>
    <row r="2222" spans="1:8" s="305" customFormat="1" x14ac:dyDescent="0.2">
      <c r="A2222" s="209"/>
      <c r="B2222" s="209"/>
      <c r="C2222" s="210"/>
      <c r="D2222" s="237"/>
      <c r="E2222" s="211"/>
      <c r="F2222" s="788"/>
      <c r="G2222" s="201"/>
      <c r="H2222" s="201"/>
    </row>
    <row r="2223" spans="1:8" s="305" customFormat="1" x14ac:dyDescent="0.2">
      <c r="A2223" s="209"/>
      <c r="B2223" s="209"/>
      <c r="C2223" s="210"/>
      <c r="D2223" s="237"/>
      <c r="E2223" s="211"/>
      <c r="F2223" s="788"/>
      <c r="G2223" s="201"/>
      <c r="H2223" s="201"/>
    </row>
    <row r="2224" spans="1:8" s="305" customFormat="1" x14ac:dyDescent="0.2">
      <c r="A2224" s="209"/>
      <c r="B2224" s="209"/>
      <c r="C2224" s="210"/>
      <c r="D2224" s="237"/>
      <c r="E2224" s="211"/>
      <c r="F2224" s="788"/>
      <c r="G2224" s="201"/>
      <c r="H2224" s="201"/>
    </row>
    <row r="2225" spans="1:8" s="305" customFormat="1" x14ac:dyDescent="0.2">
      <c r="A2225" s="209"/>
      <c r="B2225" s="209"/>
      <c r="C2225" s="210"/>
      <c r="D2225" s="237"/>
      <c r="E2225" s="211"/>
      <c r="F2225" s="788"/>
      <c r="G2225" s="201"/>
      <c r="H2225" s="201"/>
    </row>
    <row r="2226" spans="1:8" s="305" customFormat="1" x14ac:dyDescent="0.2">
      <c r="A2226" s="209"/>
      <c r="B2226" s="209"/>
      <c r="C2226" s="210"/>
      <c r="D2226" s="237"/>
      <c r="E2226" s="211"/>
      <c r="F2226" s="788"/>
      <c r="G2226" s="201"/>
      <c r="H2226" s="201"/>
    </row>
    <row r="2227" spans="1:8" s="305" customFormat="1" x14ac:dyDescent="0.2">
      <c r="A2227" s="209"/>
      <c r="B2227" s="209"/>
      <c r="C2227" s="210"/>
      <c r="D2227" s="237"/>
      <c r="E2227" s="211"/>
      <c r="F2227" s="788"/>
      <c r="G2227" s="201"/>
      <c r="H2227" s="201"/>
    </row>
    <row r="2228" spans="1:8" s="305" customFormat="1" x14ac:dyDescent="0.2">
      <c r="A2228" s="209"/>
      <c r="B2228" s="209"/>
      <c r="C2228" s="210"/>
      <c r="D2228" s="237"/>
      <c r="E2228" s="211"/>
      <c r="F2228" s="788"/>
      <c r="G2228" s="201"/>
      <c r="H2228" s="201"/>
    </row>
    <row r="2229" spans="1:8" s="305" customFormat="1" x14ac:dyDescent="0.2">
      <c r="A2229" s="209"/>
      <c r="B2229" s="209"/>
      <c r="C2229" s="210"/>
      <c r="D2229" s="237"/>
      <c r="E2229" s="211"/>
      <c r="F2229" s="788"/>
      <c r="G2229" s="201"/>
      <c r="H2229" s="201"/>
    </row>
    <row r="2230" spans="1:8" s="305" customFormat="1" x14ac:dyDescent="0.2">
      <c r="A2230" s="209"/>
      <c r="B2230" s="209"/>
      <c r="C2230" s="210"/>
      <c r="D2230" s="237"/>
      <c r="E2230" s="211"/>
      <c r="F2230" s="788"/>
      <c r="G2230" s="201"/>
      <c r="H2230" s="201"/>
    </row>
    <row r="2231" spans="1:8" s="305" customFormat="1" x14ac:dyDescent="0.2">
      <c r="A2231" s="209"/>
      <c r="B2231" s="209"/>
      <c r="C2231" s="210"/>
      <c r="D2231" s="237"/>
      <c r="E2231" s="211"/>
      <c r="F2231" s="788"/>
      <c r="G2231" s="201"/>
      <c r="H2231" s="201"/>
    </row>
    <row r="2232" spans="1:8" s="305" customFormat="1" x14ac:dyDescent="0.2">
      <c r="A2232" s="209"/>
      <c r="B2232" s="209"/>
      <c r="C2232" s="210"/>
      <c r="D2232" s="237"/>
      <c r="E2232" s="211"/>
      <c r="F2232" s="788"/>
      <c r="G2232" s="201"/>
      <c r="H2232" s="201"/>
    </row>
    <row r="2233" spans="1:8" s="305" customFormat="1" x14ac:dyDescent="0.2">
      <c r="A2233" s="209"/>
      <c r="B2233" s="209"/>
      <c r="C2233" s="210"/>
      <c r="D2233" s="237"/>
      <c r="E2233" s="211"/>
      <c r="F2233" s="788"/>
      <c r="G2233" s="201"/>
      <c r="H2233" s="201"/>
    </row>
    <row r="2234" spans="1:8" s="305" customFormat="1" x14ac:dyDescent="0.2">
      <c r="A2234" s="209"/>
      <c r="B2234" s="209"/>
      <c r="C2234" s="210"/>
      <c r="D2234" s="237"/>
      <c r="E2234" s="211"/>
      <c r="F2234" s="788"/>
      <c r="G2234" s="201"/>
      <c r="H2234" s="201"/>
    </row>
    <row r="2235" spans="1:8" s="305" customFormat="1" x14ac:dyDescent="0.2">
      <c r="A2235" s="209"/>
      <c r="B2235" s="209"/>
      <c r="C2235" s="210"/>
      <c r="D2235" s="237"/>
      <c r="E2235" s="211"/>
      <c r="F2235" s="788"/>
      <c r="G2235" s="201"/>
      <c r="H2235" s="201"/>
    </row>
    <row r="2236" spans="1:8" s="305" customFormat="1" x14ac:dyDescent="0.2">
      <c r="A2236" s="209"/>
      <c r="B2236" s="209"/>
      <c r="C2236" s="210"/>
      <c r="D2236" s="237"/>
      <c r="E2236" s="211"/>
      <c r="F2236" s="788"/>
      <c r="G2236" s="201"/>
      <c r="H2236" s="201"/>
    </row>
    <row r="2237" spans="1:8" s="305" customFormat="1" x14ac:dyDescent="0.2">
      <c r="A2237" s="209"/>
      <c r="B2237" s="209"/>
      <c r="C2237" s="210"/>
      <c r="D2237" s="237"/>
      <c r="E2237" s="211"/>
      <c r="F2237" s="788"/>
      <c r="G2237" s="201"/>
      <c r="H2237" s="201"/>
    </row>
    <row r="2238" spans="1:8" s="305" customFormat="1" x14ac:dyDescent="0.2">
      <c r="A2238" s="209"/>
      <c r="B2238" s="209"/>
      <c r="C2238" s="210"/>
      <c r="D2238" s="237"/>
      <c r="E2238" s="211"/>
      <c r="F2238" s="788"/>
      <c r="G2238" s="201"/>
      <c r="H2238" s="201"/>
    </row>
    <row r="2239" spans="1:8" s="305" customFormat="1" x14ac:dyDescent="0.2">
      <c r="A2239" s="209"/>
      <c r="B2239" s="209"/>
      <c r="C2239" s="210"/>
      <c r="D2239" s="237"/>
      <c r="E2239" s="211"/>
      <c r="F2239" s="788"/>
      <c r="G2239" s="201"/>
      <c r="H2239" s="201"/>
    </row>
    <row r="2240" spans="1:8" s="305" customFormat="1" x14ac:dyDescent="0.2">
      <c r="A2240" s="209"/>
      <c r="B2240" s="209"/>
      <c r="C2240" s="210"/>
      <c r="D2240" s="237"/>
      <c r="E2240" s="211"/>
      <c r="F2240" s="788"/>
      <c r="G2240" s="201"/>
      <c r="H2240" s="201"/>
    </row>
    <row r="2241" spans="1:8" s="305" customFormat="1" x14ac:dyDescent="0.2">
      <c r="A2241" s="209"/>
      <c r="B2241" s="209"/>
      <c r="C2241" s="210"/>
      <c r="D2241" s="237"/>
      <c r="E2241" s="211"/>
      <c r="F2241" s="788"/>
      <c r="G2241" s="201"/>
      <c r="H2241" s="201"/>
    </row>
    <row r="2242" spans="1:8" s="305" customFormat="1" x14ac:dyDescent="0.2">
      <c r="A2242" s="209"/>
      <c r="B2242" s="209"/>
      <c r="C2242" s="210"/>
      <c r="D2242" s="237"/>
      <c r="E2242" s="211"/>
      <c r="F2242" s="788"/>
      <c r="G2242" s="201"/>
      <c r="H2242" s="201"/>
    </row>
    <row r="2243" spans="1:8" s="305" customFormat="1" x14ac:dyDescent="0.2">
      <c r="A2243" s="209"/>
      <c r="B2243" s="209"/>
      <c r="C2243" s="210"/>
      <c r="D2243" s="237"/>
      <c r="E2243" s="211"/>
      <c r="F2243" s="788"/>
      <c r="G2243" s="201"/>
      <c r="H2243" s="201"/>
    </row>
    <row r="2244" spans="1:8" s="305" customFormat="1" x14ac:dyDescent="0.2">
      <c r="A2244" s="209"/>
      <c r="B2244" s="209"/>
      <c r="C2244" s="210"/>
      <c r="D2244" s="237"/>
      <c r="E2244" s="211"/>
      <c r="F2244" s="788"/>
      <c r="G2244" s="201"/>
      <c r="H2244" s="201"/>
    </row>
    <row r="2245" spans="1:8" s="305" customFormat="1" x14ac:dyDescent="0.2">
      <c r="A2245" s="209"/>
      <c r="B2245" s="209"/>
      <c r="C2245" s="210"/>
      <c r="D2245" s="237"/>
      <c r="E2245" s="211"/>
      <c r="F2245" s="788"/>
      <c r="G2245" s="201"/>
      <c r="H2245" s="201"/>
    </row>
    <row r="2246" spans="1:8" s="305" customFormat="1" x14ac:dyDescent="0.2">
      <c r="A2246" s="209"/>
      <c r="B2246" s="209"/>
      <c r="C2246" s="210"/>
      <c r="D2246" s="237"/>
      <c r="E2246" s="211"/>
      <c r="F2246" s="788"/>
      <c r="G2246" s="201"/>
      <c r="H2246" s="201"/>
    </row>
    <row r="2247" spans="1:8" s="305" customFormat="1" x14ac:dyDescent="0.2">
      <c r="A2247" s="209"/>
      <c r="B2247" s="209"/>
      <c r="C2247" s="210"/>
      <c r="D2247" s="237"/>
      <c r="E2247" s="211"/>
      <c r="F2247" s="788"/>
      <c r="G2247" s="201"/>
      <c r="H2247" s="201"/>
    </row>
    <row r="2248" spans="1:8" s="305" customFormat="1" x14ac:dyDescent="0.2">
      <c r="A2248" s="209"/>
      <c r="B2248" s="209"/>
      <c r="C2248" s="210"/>
      <c r="D2248" s="237"/>
      <c r="E2248" s="211"/>
      <c r="F2248" s="788"/>
      <c r="G2248" s="201"/>
      <c r="H2248" s="201"/>
    </row>
    <row r="2249" spans="1:8" s="305" customFormat="1" x14ac:dyDescent="0.2">
      <c r="A2249" s="209"/>
      <c r="B2249" s="209"/>
      <c r="C2249" s="210"/>
      <c r="D2249" s="237"/>
      <c r="E2249" s="211"/>
      <c r="F2249" s="788"/>
      <c r="G2249" s="201"/>
      <c r="H2249" s="201"/>
    </row>
    <row r="2250" spans="1:8" s="305" customFormat="1" x14ac:dyDescent="0.2">
      <c r="A2250" s="209"/>
      <c r="B2250" s="209"/>
      <c r="C2250" s="210"/>
      <c r="D2250" s="237"/>
      <c r="E2250" s="211"/>
      <c r="F2250" s="788"/>
      <c r="G2250" s="201"/>
      <c r="H2250" s="201"/>
    </row>
    <row r="2251" spans="1:8" s="305" customFormat="1" x14ac:dyDescent="0.2">
      <c r="A2251" s="209"/>
      <c r="B2251" s="209"/>
      <c r="C2251" s="210"/>
      <c r="D2251" s="237"/>
      <c r="E2251" s="211"/>
      <c r="F2251" s="788"/>
      <c r="G2251" s="201"/>
      <c r="H2251" s="201"/>
    </row>
    <row r="2252" spans="1:8" s="305" customFormat="1" x14ac:dyDescent="0.2">
      <c r="A2252" s="209"/>
      <c r="B2252" s="209"/>
      <c r="C2252" s="210"/>
      <c r="D2252" s="237"/>
      <c r="E2252" s="211"/>
      <c r="F2252" s="788"/>
      <c r="G2252" s="201"/>
      <c r="H2252" s="201"/>
    </row>
    <row r="2253" spans="1:8" s="305" customFormat="1" x14ac:dyDescent="0.2">
      <c r="A2253" s="209"/>
      <c r="B2253" s="209"/>
      <c r="C2253" s="210"/>
      <c r="D2253" s="237"/>
      <c r="E2253" s="211"/>
      <c r="F2253" s="788"/>
      <c r="G2253" s="201"/>
      <c r="H2253" s="201"/>
    </row>
    <row r="2254" spans="1:8" s="305" customFormat="1" x14ac:dyDescent="0.2">
      <c r="A2254" s="209"/>
      <c r="B2254" s="209"/>
      <c r="C2254" s="210"/>
      <c r="D2254" s="237"/>
      <c r="E2254" s="211"/>
      <c r="F2254" s="788"/>
      <c r="G2254" s="201"/>
      <c r="H2254" s="201"/>
    </row>
    <row r="2255" spans="1:8" s="305" customFormat="1" x14ac:dyDescent="0.2">
      <c r="A2255" s="209"/>
      <c r="B2255" s="209"/>
      <c r="C2255" s="210"/>
      <c r="D2255" s="237"/>
      <c r="E2255" s="211"/>
      <c r="F2255" s="788"/>
      <c r="G2255" s="201"/>
      <c r="H2255" s="201"/>
    </row>
    <row r="2256" spans="1:8" s="305" customFormat="1" x14ac:dyDescent="0.2">
      <c r="A2256" s="209"/>
      <c r="B2256" s="209"/>
      <c r="C2256" s="210"/>
      <c r="D2256" s="237"/>
      <c r="E2256" s="211"/>
      <c r="F2256" s="788"/>
      <c r="G2256" s="201"/>
      <c r="H2256" s="201"/>
    </row>
    <row r="2257" spans="1:8" s="305" customFormat="1" x14ac:dyDescent="0.2">
      <c r="A2257" s="209"/>
      <c r="B2257" s="209"/>
      <c r="C2257" s="210"/>
      <c r="D2257" s="237"/>
      <c r="E2257" s="211"/>
      <c r="F2257" s="788"/>
      <c r="G2257" s="201"/>
      <c r="H2257" s="201"/>
    </row>
    <row r="2258" spans="1:8" s="305" customFormat="1" x14ac:dyDescent="0.2">
      <c r="A2258" s="209"/>
      <c r="B2258" s="209"/>
      <c r="C2258" s="210"/>
      <c r="D2258" s="237"/>
      <c r="E2258" s="211"/>
      <c r="F2258" s="788"/>
      <c r="G2258" s="201"/>
      <c r="H2258" s="201"/>
    </row>
    <row r="2259" spans="1:8" s="305" customFormat="1" x14ac:dyDescent="0.2">
      <c r="A2259" s="209"/>
      <c r="B2259" s="209"/>
      <c r="C2259" s="210"/>
      <c r="D2259" s="237"/>
      <c r="E2259" s="211"/>
      <c r="F2259" s="788"/>
      <c r="G2259" s="201"/>
      <c r="H2259" s="201"/>
    </row>
    <row r="2260" spans="1:8" s="305" customFormat="1" x14ac:dyDescent="0.2">
      <c r="A2260" s="209"/>
      <c r="B2260" s="209"/>
      <c r="C2260" s="210"/>
      <c r="D2260" s="237"/>
      <c r="E2260" s="211"/>
      <c r="F2260" s="788"/>
      <c r="G2260" s="201"/>
      <c r="H2260" s="201"/>
    </row>
    <row r="2261" spans="1:8" s="305" customFormat="1" x14ac:dyDescent="0.2">
      <c r="A2261" s="209"/>
      <c r="B2261" s="209"/>
      <c r="C2261" s="210"/>
      <c r="D2261" s="237"/>
      <c r="E2261" s="211"/>
      <c r="F2261" s="788"/>
      <c r="G2261" s="201"/>
      <c r="H2261" s="201"/>
    </row>
    <row r="2262" spans="1:8" s="305" customFormat="1" x14ac:dyDescent="0.2">
      <c r="A2262" s="209"/>
      <c r="B2262" s="209"/>
      <c r="C2262" s="210"/>
      <c r="D2262" s="237"/>
      <c r="E2262" s="211"/>
      <c r="F2262" s="788"/>
      <c r="G2262" s="201"/>
      <c r="H2262" s="201"/>
    </row>
    <row r="2263" spans="1:8" s="305" customFormat="1" x14ac:dyDescent="0.2">
      <c r="A2263" s="209"/>
      <c r="B2263" s="209"/>
      <c r="C2263" s="210"/>
      <c r="D2263" s="237"/>
      <c r="E2263" s="211"/>
      <c r="F2263" s="788"/>
      <c r="G2263" s="201"/>
      <c r="H2263" s="201"/>
    </row>
    <row r="2264" spans="1:8" s="305" customFormat="1" x14ac:dyDescent="0.2">
      <c r="A2264" s="209"/>
      <c r="B2264" s="209"/>
      <c r="C2264" s="210"/>
      <c r="D2264" s="237"/>
      <c r="E2264" s="211"/>
      <c r="F2264" s="788"/>
      <c r="G2264" s="201"/>
      <c r="H2264" s="201"/>
    </row>
    <row r="2265" spans="1:8" s="305" customFormat="1" x14ac:dyDescent="0.2">
      <c r="A2265" s="209"/>
      <c r="B2265" s="209"/>
      <c r="C2265" s="210"/>
      <c r="D2265" s="237"/>
      <c r="E2265" s="211"/>
      <c r="F2265" s="788"/>
      <c r="G2265" s="201"/>
      <c r="H2265" s="201"/>
    </row>
    <row r="2266" spans="1:8" s="305" customFormat="1" x14ac:dyDescent="0.2">
      <c r="A2266" s="209"/>
      <c r="B2266" s="209"/>
      <c r="C2266" s="210"/>
      <c r="D2266" s="237"/>
      <c r="E2266" s="211"/>
      <c r="F2266" s="788"/>
      <c r="G2266" s="201"/>
      <c r="H2266" s="201"/>
    </row>
    <row r="2267" spans="1:8" s="305" customFormat="1" x14ac:dyDescent="0.2">
      <c r="A2267" s="209"/>
      <c r="B2267" s="209"/>
      <c r="C2267" s="210"/>
      <c r="D2267" s="237"/>
      <c r="E2267" s="211"/>
      <c r="F2267" s="788"/>
      <c r="G2267" s="201"/>
      <c r="H2267" s="201"/>
    </row>
    <row r="2268" spans="1:8" s="305" customFormat="1" x14ac:dyDescent="0.2">
      <c r="A2268" s="209"/>
      <c r="B2268" s="209"/>
      <c r="C2268" s="210"/>
      <c r="D2268" s="237"/>
      <c r="E2268" s="211"/>
      <c r="F2268" s="788"/>
      <c r="G2268" s="201"/>
      <c r="H2268" s="201"/>
    </row>
    <row r="2269" spans="1:8" s="305" customFormat="1" x14ac:dyDescent="0.2">
      <c r="A2269" s="209"/>
      <c r="B2269" s="209"/>
      <c r="C2269" s="210"/>
      <c r="D2269" s="237"/>
      <c r="E2269" s="211"/>
      <c r="F2269" s="788"/>
      <c r="G2269" s="201"/>
      <c r="H2269" s="201"/>
    </row>
    <row r="2270" spans="1:8" s="305" customFormat="1" x14ac:dyDescent="0.2">
      <c r="A2270" s="209"/>
      <c r="B2270" s="209"/>
      <c r="C2270" s="210"/>
      <c r="D2270" s="237"/>
      <c r="E2270" s="211"/>
      <c r="F2270" s="788"/>
      <c r="G2270" s="201"/>
      <c r="H2270" s="201"/>
    </row>
    <row r="2271" spans="1:8" s="305" customFormat="1" x14ac:dyDescent="0.2">
      <c r="A2271" s="209"/>
      <c r="B2271" s="209"/>
      <c r="C2271" s="210"/>
      <c r="D2271" s="237"/>
      <c r="E2271" s="211"/>
      <c r="F2271" s="788"/>
      <c r="G2271" s="201"/>
      <c r="H2271" s="201"/>
    </row>
    <row r="2272" spans="1:8" s="305" customFormat="1" x14ac:dyDescent="0.2">
      <c r="A2272" s="209"/>
      <c r="B2272" s="209"/>
      <c r="C2272" s="210"/>
      <c r="D2272" s="237"/>
      <c r="E2272" s="211"/>
      <c r="F2272" s="788"/>
      <c r="G2272" s="201"/>
      <c r="H2272" s="201"/>
    </row>
    <row r="2273" spans="1:8" s="305" customFormat="1" x14ac:dyDescent="0.2">
      <c r="A2273" s="209"/>
      <c r="B2273" s="209"/>
      <c r="C2273" s="210"/>
      <c r="D2273" s="237"/>
      <c r="E2273" s="211"/>
      <c r="F2273" s="788"/>
      <c r="G2273" s="201"/>
      <c r="H2273" s="201"/>
    </row>
    <row r="2274" spans="1:8" s="305" customFormat="1" x14ac:dyDescent="0.2">
      <c r="A2274" s="209"/>
      <c r="B2274" s="209"/>
      <c r="C2274" s="210"/>
      <c r="D2274" s="237"/>
      <c r="E2274" s="211"/>
      <c r="F2274" s="788"/>
      <c r="G2274" s="201"/>
      <c r="H2274" s="201"/>
    </row>
    <row r="2275" spans="1:8" s="305" customFormat="1" x14ac:dyDescent="0.2">
      <c r="A2275" s="209"/>
      <c r="B2275" s="209"/>
      <c r="C2275" s="210"/>
      <c r="D2275" s="237"/>
      <c r="E2275" s="211"/>
      <c r="F2275" s="788"/>
      <c r="G2275" s="201"/>
      <c r="H2275" s="201"/>
    </row>
    <row r="2276" spans="1:8" s="305" customFormat="1" x14ac:dyDescent="0.2">
      <c r="A2276" s="209"/>
      <c r="B2276" s="209"/>
      <c r="C2276" s="210"/>
      <c r="D2276" s="237"/>
      <c r="E2276" s="211"/>
      <c r="F2276" s="788"/>
      <c r="G2276" s="201"/>
      <c r="H2276" s="201"/>
    </row>
    <row r="2277" spans="1:8" s="305" customFormat="1" x14ac:dyDescent="0.2">
      <c r="A2277" s="209"/>
      <c r="B2277" s="209"/>
      <c r="C2277" s="210"/>
      <c r="D2277" s="237"/>
      <c r="E2277" s="211"/>
      <c r="F2277" s="788"/>
      <c r="G2277" s="201"/>
      <c r="H2277" s="201"/>
    </row>
    <row r="2278" spans="1:8" s="305" customFormat="1" x14ac:dyDescent="0.2">
      <c r="A2278" s="209"/>
      <c r="B2278" s="209"/>
      <c r="C2278" s="210"/>
      <c r="D2278" s="237"/>
      <c r="E2278" s="211"/>
      <c r="F2278" s="788"/>
      <c r="G2278" s="201"/>
      <c r="H2278" s="201"/>
    </row>
    <row r="2279" spans="1:8" s="305" customFormat="1" x14ac:dyDescent="0.2">
      <c r="A2279" s="209"/>
      <c r="B2279" s="209"/>
      <c r="C2279" s="210"/>
      <c r="D2279" s="237"/>
      <c r="E2279" s="211"/>
      <c r="F2279" s="788"/>
      <c r="G2279" s="201"/>
      <c r="H2279" s="201"/>
    </row>
    <row r="2280" spans="1:8" s="305" customFormat="1" x14ac:dyDescent="0.2">
      <c r="A2280" s="209"/>
      <c r="B2280" s="209"/>
      <c r="C2280" s="210"/>
      <c r="D2280" s="237"/>
      <c r="E2280" s="211"/>
      <c r="F2280" s="788"/>
      <c r="G2280" s="201"/>
      <c r="H2280" s="201"/>
    </row>
    <row r="2281" spans="1:8" s="305" customFormat="1" x14ac:dyDescent="0.2">
      <c r="A2281" s="209"/>
      <c r="B2281" s="209"/>
      <c r="C2281" s="210"/>
      <c r="D2281" s="237"/>
      <c r="E2281" s="211"/>
      <c r="F2281" s="788"/>
      <c r="G2281" s="201"/>
      <c r="H2281" s="201"/>
    </row>
    <row r="2282" spans="1:8" s="305" customFormat="1" x14ac:dyDescent="0.2">
      <c r="A2282" s="209"/>
      <c r="B2282" s="209"/>
      <c r="C2282" s="210"/>
      <c r="D2282" s="237"/>
      <c r="E2282" s="211"/>
      <c r="F2282" s="788"/>
      <c r="G2282" s="201"/>
      <c r="H2282" s="201"/>
    </row>
    <row r="2283" spans="1:8" s="305" customFormat="1" x14ac:dyDescent="0.2">
      <c r="A2283" s="209"/>
      <c r="B2283" s="209"/>
      <c r="C2283" s="210"/>
      <c r="D2283" s="237"/>
      <c r="E2283" s="211"/>
      <c r="F2283" s="788"/>
      <c r="G2283" s="201"/>
      <c r="H2283" s="201"/>
    </row>
    <row r="2284" spans="1:8" s="305" customFormat="1" x14ac:dyDescent="0.2">
      <c r="A2284" s="209"/>
      <c r="B2284" s="209"/>
      <c r="C2284" s="210"/>
      <c r="D2284" s="237"/>
      <c r="E2284" s="211"/>
      <c r="F2284" s="788"/>
      <c r="G2284" s="201"/>
      <c r="H2284" s="201"/>
    </row>
    <row r="2285" spans="1:8" s="305" customFormat="1" x14ac:dyDescent="0.2">
      <c r="A2285" s="209"/>
      <c r="B2285" s="209"/>
      <c r="C2285" s="210"/>
      <c r="D2285" s="237"/>
      <c r="E2285" s="211"/>
      <c r="F2285" s="788"/>
      <c r="G2285" s="201"/>
      <c r="H2285" s="201"/>
    </row>
    <row r="2286" spans="1:8" s="305" customFormat="1" x14ac:dyDescent="0.2">
      <c r="A2286" s="209"/>
      <c r="B2286" s="209"/>
      <c r="C2286" s="210"/>
      <c r="D2286" s="237"/>
      <c r="E2286" s="211"/>
      <c r="F2286" s="788"/>
      <c r="G2286" s="201"/>
      <c r="H2286" s="201"/>
    </row>
    <row r="2287" spans="1:8" s="305" customFormat="1" x14ac:dyDescent="0.2">
      <c r="A2287" s="209"/>
      <c r="B2287" s="209"/>
      <c r="C2287" s="210"/>
      <c r="D2287" s="237"/>
      <c r="E2287" s="211"/>
      <c r="F2287" s="788"/>
      <c r="G2287" s="201"/>
      <c r="H2287" s="201"/>
    </row>
    <row r="2288" spans="1:8" s="305" customFormat="1" x14ac:dyDescent="0.2">
      <c r="A2288" s="209"/>
      <c r="B2288" s="209"/>
      <c r="C2288" s="210"/>
      <c r="D2288" s="237"/>
      <c r="E2288" s="211"/>
      <c r="F2288" s="788"/>
      <c r="G2288" s="201"/>
      <c r="H2288" s="201"/>
    </row>
    <row r="2289" spans="1:8" s="305" customFormat="1" x14ac:dyDescent="0.2">
      <c r="A2289" s="209"/>
      <c r="B2289" s="209"/>
      <c r="C2289" s="210"/>
      <c r="D2289" s="237"/>
      <c r="E2289" s="211"/>
      <c r="F2289" s="788"/>
      <c r="G2289" s="201"/>
      <c r="H2289" s="201"/>
    </row>
    <row r="2290" spans="1:8" s="305" customFormat="1" x14ac:dyDescent="0.2">
      <c r="A2290" s="209"/>
      <c r="B2290" s="209"/>
      <c r="C2290" s="210"/>
      <c r="D2290" s="237"/>
      <c r="E2290" s="211"/>
      <c r="F2290" s="788"/>
      <c r="G2290" s="201"/>
      <c r="H2290" s="201"/>
    </row>
    <row r="2291" spans="1:8" s="305" customFormat="1" x14ac:dyDescent="0.2">
      <c r="A2291" s="209"/>
      <c r="B2291" s="209"/>
      <c r="C2291" s="210"/>
      <c r="D2291" s="237"/>
      <c r="E2291" s="211"/>
      <c r="F2291" s="788"/>
      <c r="G2291" s="201"/>
      <c r="H2291" s="201"/>
    </row>
    <row r="2292" spans="1:8" s="305" customFormat="1" x14ac:dyDescent="0.2">
      <c r="A2292" s="209"/>
      <c r="B2292" s="209"/>
      <c r="C2292" s="210"/>
      <c r="D2292" s="237"/>
      <c r="E2292" s="211"/>
      <c r="F2292" s="788"/>
      <c r="G2292" s="201"/>
      <c r="H2292" s="201"/>
    </row>
    <row r="2293" spans="1:8" s="305" customFormat="1" x14ac:dyDescent="0.2">
      <c r="A2293" s="209"/>
      <c r="B2293" s="209"/>
      <c r="C2293" s="210"/>
      <c r="D2293" s="237"/>
      <c r="E2293" s="211"/>
      <c r="F2293" s="788"/>
      <c r="G2293" s="201"/>
      <c r="H2293" s="201"/>
    </row>
    <row r="2294" spans="1:8" s="305" customFormat="1" x14ac:dyDescent="0.2">
      <c r="A2294" s="209"/>
      <c r="B2294" s="209"/>
      <c r="C2294" s="210"/>
      <c r="D2294" s="237"/>
      <c r="E2294" s="211"/>
      <c r="F2294" s="788"/>
      <c r="G2294" s="201"/>
      <c r="H2294" s="201"/>
    </row>
    <row r="2295" spans="1:8" s="305" customFormat="1" x14ac:dyDescent="0.2">
      <c r="A2295" s="209"/>
      <c r="B2295" s="209"/>
      <c r="C2295" s="210"/>
      <c r="D2295" s="237"/>
      <c r="E2295" s="211"/>
      <c r="F2295" s="788"/>
      <c r="G2295" s="201"/>
      <c r="H2295" s="201"/>
    </row>
    <row r="2296" spans="1:8" s="305" customFormat="1" x14ac:dyDescent="0.2">
      <c r="A2296" s="209"/>
      <c r="B2296" s="209"/>
      <c r="C2296" s="210"/>
      <c r="D2296" s="237"/>
      <c r="E2296" s="211"/>
      <c r="F2296" s="788"/>
      <c r="G2296" s="201"/>
      <c r="H2296" s="201"/>
    </row>
    <row r="2297" spans="1:8" s="305" customFormat="1" x14ac:dyDescent="0.2">
      <c r="A2297" s="209"/>
      <c r="B2297" s="209"/>
      <c r="C2297" s="210"/>
      <c r="D2297" s="237"/>
      <c r="E2297" s="211"/>
      <c r="F2297" s="788"/>
      <c r="G2297" s="201"/>
      <c r="H2297" s="201"/>
    </row>
    <row r="2298" spans="1:8" s="305" customFormat="1" x14ac:dyDescent="0.2">
      <c r="A2298" s="209"/>
      <c r="B2298" s="209"/>
      <c r="C2298" s="210"/>
      <c r="D2298" s="237"/>
      <c r="E2298" s="211"/>
      <c r="F2298" s="788"/>
      <c r="G2298" s="201"/>
      <c r="H2298" s="201"/>
    </row>
    <row r="2299" spans="1:8" s="305" customFormat="1" x14ac:dyDescent="0.2">
      <c r="A2299" s="209"/>
      <c r="B2299" s="209"/>
      <c r="C2299" s="210"/>
      <c r="D2299" s="237"/>
      <c r="E2299" s="211"/>
      <c r="F2299" s="788"/>
      <c r="G2299" s="201"/>
      <c r="H2299" s="201"/>
    </row>
    <row r="2300" spans="1:8" s="305" customFormat="1" x14ac:dyDescent="0.2">
      <c r="A2300" s="209"/>
      <c r="B2300" s="209"/>
      <c r="C2300" s="210"/>
      <c r="D2300" s="237"/>
      <c r="E2300" s="211"/>
      <c r="F2300" s="788"/>
      <c r="G2300" s="201"/>
      <c r="H2300" s="201"/>
    </row>
    <row r="2301" spans="1:8" s="305" customFormat="1" x14ac:dyDescent="0.2">
      <c r="A2301" s="209"/>
      <c r="B2301" s="209"/>
      <c r="C2301" s="210"/>
      <c r="D2301" s="237"/>
      <c r="E2301" s="211"/>
      <c r="F2301" s="788"/>
      <c r="G2301" s="201"/>
      <c r="H2301" s="201"/>
    </row>
    <row r="2302" spans="1:8" s="305" customFormat="1" x14ac:dyDescent="0.2">
      <c r="A2302" s="209"/>
      <c r="B2302" s="209"/>
      <c r="C2302" s="210"/>
      <c r="D2302" s="237"/>
      <c r="E2302" s="211"/>
      <c r="F2302" s="788"/>
      <c r="G2302" s="201"/>
      <c r="H2302" s="201"/>
    </row>
    <row r="2303" spans="1:8" s="305" customFormat="1" x14ac:dyDescent="0.2">
      <c r="A2303" s="209"/>
      <c r="B2303" s="209"/>
      <c r="C2303" s="210"/>
      <c r="D2303" s="237"/>
      <c r="E2303" s="211"/>
      <c r="F2303" s="788"/>
      <c r="G2303" s="201"/>
      <c r="H2303" s="201"/>
    </row>
    <row r="2304" spans="1:8" s="305" customFormat="1" x14ac:dyDescent="0.2">
      <c r="A2304" s="209"/>
      <c r="B2304" s="209"/>
      <c r="C2304" s="210"/>
      <c r="D2304" s="237"/>
      <c r="E2304" s="211"/>
      <c r="F2304" s="788"/>
      <c r="G2304" s="201"/>
      <c r="H2304" s="201"/>
    </row>
    <row r="2305" spans="1:8" s="305" customFormat="1" x14ac:dyDescent="0.2">
      <c r="A2305" s="209"/>
      <c r="B2305" s="209"/>
      <c r="C2305" s="210"/>
      <c r="D2305" s="237"/>
      <c r="E2305" s="211"/>
      <c r="F2305" s="788"/>
      <c r="G2305" s="201"/>
      <c r="H2305" s="201"/>
    </row>
    <row r="2306" spans="1:8" s="305" customFormat="1" x14ac:dyDescent="0.2">
      <c r="A2306" s="209"/>
      <c r="B2306" s="209"/>
      <c r="C2306" s="210"/>
      <c r="D2306" s="237"/>
      <c r="E2306" s="211"/>
      <c r="F2306" s="788"/>
      <c r="G2306" s="201"/>
      <c r="H2306" s="201"/>
    </row>
    <row r="2307" spans="1:8" s="305" customFormat="1" x14ac:dyDescent="0.2">
      <c r="A2307" s="209"/>
      <c r="B2307" s="209"/>
      <c r="C2307" s="210"/>
      <c r="D2307" s="237"/>
      <c r="E2307" s="211"/>
      <c r="F2307" s="788"/>
      <c r="G2307" s="201"/>
      <c r="H2307" s="201"/>
    </row>
    <row r="2308" spans="1:8" s="305" customFormat="1" x14ac:dyDescent="0.2">
      <c r="A2308" s="209"/>
      <c r="B2308" s="209"/>
      <c r="C2308" s="210"/>
      <c r="D2308" s="237"/>
      <c r="E2308" s="211"/>
      <c r="F2308" s="788"/>
      <c r="G2308" s="201"/>
      <c r="H2308" s="201"/>
    </row>
    <row r="2309" spans="1:8" s="305" customFormat="1" x14ac:dyDescent="0.2">
      <c r="A2309" s="209"/>
      <c r="B2309" s="209"/>
      <c r="C2309" s="210"/>
      <c r="D2309" s="237"/>
      <c r="E2309" s="211"/>
      <c r="F2309" s="788"/>
      <c r="G2309" s="201"/>
      <c r="H2309" s="201"/>
    </row>
    <row r="2310" spans="1:8" s="305" customFormat="1" x14ac:dyDescent="0.2">
      <c r="A2310" s="209"/>
      <c r="B2310" s="209"/>
      <c r="C2310" s="210"/>
      <c r="D2310" s="237"/>
      <c r="E2310" s="211"/>
      <c r="F2310" s="788"/>
      <c r="G2310" s="201"/>
      <c r="H2310" s="201"/>
    </row>
    <row r="2311" spans="1:8" s="305" customFormat="1" x14ac:dyDescent="0.2">
      <c r="A2311" s="209"/>
      <c r="B2311" s="209"/>
      <c r="C2311" s="210"/>
      <c r="D2311" s="237"/>
      <c r="E2311" s="211"/>
      <c r="F2311" s="788"/>
      <c r="G2311" s="201"/>
      <c r="H2311" s="201"/>
    </row>
    <row r="2312" spans="1:8" s="305" customFormat="1" x14ac:dyDescent="0.2">
      <c r="A2312" s="209"/>
      <c r="B2312" s="209"/>
      <c r="C2312" s="210"/>
      <c r="D2312" s="237"/>
      <c r="E2312" s="211"/>
      <c r="F2312" s="788"/>
      <c r="G2312" s="201"/>
      <c r="H2312" s="201"/>
    </row>
    <row r="2313" spans="1:8" s="305" customFormat="1" x14ac:dyDescent="0.2">
      <c r="A2313" s="209"/>
      <c r="B2313" s="209"/>
      <c r="C2313" s="210"/>
      <c r="D2313" s="237"/>
      <c r="E2313" s="211"/>
      <c r="F2313" s="788"/>
      <c r="G2313" s="201"/>
      <c r="H2313" s="201"/>
    </row>
    <row r="2314" spans="1:8" s="305" customFormat="1" x14ac:dyDescent="0.2">
      <c r="A2314" s="209"/>
      <c r="B2314" s="209"/>
      <c r="C2314" s="210"/>
      <c r="D2314" s="237"/>
      <c r="E2314" s="211"/>
      <c r="F2314" s="788"/>
      <c r="G2314" s="201"/>
      <c r="H2314" s="201"/>
    </row>
    <row r="2315" spans="1:8" s="305" customFormat="1" x14ac:dyDescent="0.2">
      <c r="A2315" s="209"/>
      <c r="B2315" s="209"/>
      <c r="C2315" s="210"/>
      <c r="D2315" s="237"/>
      <c r="E2315" s="211"/>
      <c r="F2315" s="788"/>
      <c r="G2315" s="201"/>
      <c r="H2315" s="201"/>
    </row>
    <row r="2316" spans="1:8" s="305" customFormat="1" x14ac:dyDescent="0.2">
      <c r="A2316" s="209"/>
      <c r="B2316" s="209"/>
      <c r="C2316" s="210"/>
      <c r="D2316" s="237"/>
      <c r="E2316" s="211"/>
      <c r="F2316" s="788"/>
      <c r="G2316" s="201"/>
      <c r="H2316" s="201"/>
    </row>
    <row r="2317" spans="1:8" s="305" customFormat="1" x14ac:dyDescent="0.2">
      <c r="A2317" s="209"/>
      <c r="B2317" s="209"/>
      <c r="C2317" s="210"/>
      <c r="D2317" s="237"/>
      <c r="E2317" s="211"/>
      <c r="F2317" s="788"/>
      <c r="G2317" s="201"/>
      <c r="H2317" s="201"/>
    </row>
    <row r="2318" spans="1:8" s="305" customFormat="1" x14ac:dyDescent="0.2">
      <c r="A2318" s="209"/>
      <c r="B2318" s="209"/>
      <c r="C2318" s="210"/>
      <c r="D2318" s="237"/>
      <c r="E2318" s="211"/>
      <c r="F2318" s="788"/>
      <c r="G2318" s="201"/>
      <c r="H2318" s="201"/>
    </row>
    <row r="2319" spans="1:8" s="305" customFormat="1" x14ac:dyDescent="0.2">
      <c r="A2319" s="209"/>
      <c r="B2319" s="209"/>
      <c r="C2319" s="210"/>
      <c r="D2319" s="237"/>
      <c r="E2319" s="211"/>
      <c r="F2319" s="788"/>
      <c r="G2319" s="201"/>
      <c r="H2319" s="201"/>
    </row>
    <row r="2320" spans="1:8" s="305" customFormat="1" x14ac:dyDescent="0.2">
      <c r="A2320" s="209"/>
      <c r="B2320" s="209"/>
      <c r="C2320" s="210"/>
      <c r="D2320" s="237"/>
      <c r="E2320" s="211"/>
      <c r="F2320" s="788"/>
      <c r="G2320" s="201"/>
      <c r="H2320" s="201"/>
    </row>
    <row r="2321" spans="1:8" s="305" customFormat="1" x14ac:dyDescent="0.2">
      <c r="A2321" s="209"/>
      <c r="B2321" s="209"/>
      <c r="C2321" s="210"/>
      <c r="D2321" s="237"/>
      <c r="E2321" s="211"/>
      <c r="F2321" s="788"/>
      <c r="G2321" s="201"/>
      <c r="H2321" s="201"/>
    </row>
    <row r="2322" spans="1:8" s="305" customFormat="1" x14ac:dyDescent="0.2">
      <c r="A2322" s="209"/>
      <c r="B2322" s="209"/>
      <c r="C2322" s="210"/>
      <c r="D2322" s="237"/>
      <c r="E2322" s="211"/>
      <c r="F2322" s="788"/>
      <c r="G2322" s="201"/>
      <c r="H2322" s="201"/>
    </row>
    <row r="2323" spans="1:8" s="305" customFormat="1" x14ac:dyDescent="0.2">
      <c r="A2323" s="209"/>
      <c r="B2323" s="209"/>
      <c r="C2323" s="210"/>
      <c r="D2323" s="237"/>
      <c r="E2323" s="211"/>
      <c r="F2323" s="788"/>
      <c r="G2323" s="201"/>
      <c r="H2323" s="201"/>
    </row>
    <row r="2324" spans="1:8" s="305" customFormat="1" x14ac:dyDescent="0.2">
      <c r="A2324" s="209"/>
      <c r="B2324" s="209"/>
      <c r="C2324" s="210"/>
      <c r="D2324" s="237"/>
      <c r="E2324" s="211"/>
      <c r="F2324" s="788"/>
      <c r="G2324" s="201"/>
      <c r="H2324" s="201"/>
    </row>
    <row r="2325" spans="1:8" s="305" customFormat="1" x14ac:dyDescent="0.2">
      <c r="A2325" s="209"/>
      <c r="B2325" s="209"/>
      <c r="C2325" s="210"/>
      <c r="D2325" s="237"/>
      <c r="E2325" s="211"/>
      <c r="F2325" s="788"/>
      <c r="G2325" s="201"/>
      <c r="H2325" s="201"/>
    </row>
    <row r="2326" spans="1:8" s="305" customFormat="1" x14ac:dyDescent="0.2">
      <c r="A2326" s="209"/>
      <c r="B2326" s="209"/>
      <c r="C2326" s="210"/>
      <c r="D2326" s="237"/>
      <c r="E2326" s="211"/>
      <c r="F2326" s="788"/>
      <c r="G2326" s="201"/>
      <c r="H2326" s="201"/>
    </row>
    <row r="2327" spans="1:8" s="305" customFormat="1" x14ac:dyDescent="0.2">
      <c r="A2327" s="209"/>
      <c r="B2327" s="209"/>
      <c r="C2327" s="210"/>
      <c r="D2327" s="237"/>
      <c r="E2327" s="211"/>
      <c r="F2327" s="788"/>
      <c r="G2327" s="201"/>
      <c r="H2327" s="201"/>
    </row>
    <row r="2328" spans="1:8" s="305" customFormat="1" x14ac:dyDescent="0.2">
      <c r="A2328" s="209"/>
      <c r="B2328" s="209"/>
      <c r="C2328" s="210"/>
      <c r="D2328" s="237"/>
      <c r="E2328" s="211"/>
      <c r="F2328" s="788"/>
      <c r="G2328" s="201"/>
      <c r="H2328" s="201"/>
    </row>
    <row r="2329" spans="1:8" s="305" customFormat="1" x14ac:dyDescent="0.2">
      <c r="A2329" s="209"/>
      <c r="B2329" s="209"/>
      <c r="C2329" s="210"/>
      <c r="D2329" s="237"/>
      <c r="E2329" s="211"/>
      <c r="F2329" s="788"/>
      <c r="G2329" s="201"/>
      <c r="H2329" s="201"/>
    </row>
    <row r="2330" spans="1:8" s="305" customFormat="1" x14ac:dyDescent="0.2">
      <c r="A2330" s="209"/>
      <c r="B2330" s="209"/>
      <c r="C2330" s="210"/>
      <c r="D2330" s="237"/>
      <c r="E2330" s="211"/>
      <c r="F2330" s="788"/>
      <c r="G2330" s="201"/>
      <c r="H2330" s="201"/>
    </row>
    <row r="2331" spans="1:8" s="305" customFormat="1" x14ac:dyDescent="0.2">
      <c r="A2331" s="209"/>
      <c r="B2331" s="209"/>
      <c r="C2331" s="210"/>
      <c r="D2331" s="237"/>
      <c r="E2331" s="211"/>
      <c r="F2331" s="788"/>
      <c r="G2331" s="201"/>
      <c r="H2331" s="201"/>
    </row>
    <row r="2332" spans="1:8" s="305" customFormat="1" x14ac:dyDescent="0.2">
      <c r="A2332" s="209"/>
      <c r="B2332" s="209"/>
      <c r="C2332" s="210"/>
      <c r="D2332" s="237"/>
      <c r="E2332" s="211"/>
      <c r="F2332" s="788"/>
      <c r="G2332" s="201"/>
      <c r="H2332" s="201"/>
    </row>
    <row r="2333" spans="1:8" s="305" customFormat="1" x14ac:dyDescent="0.2">
      <c r="A2333" s="209"/>
      <c r="B2333" s="209"/>
      <c r="C2333" s="210"/>
      <c r="D2333" s="237"/>
      <c r="E2333" s="211"/>
      <c r="F2333" s="788"/>
      <c r="G2333" s="201"/>
      <c r="H2333" s="201"/>
    </row>
    <row r="2334" spans="1:8" s="305" customFormat="1" x14ac:dyDescent="0.2">
      <c r="A2334" s="209"/>
      <c r="B2334" s="209"/>
      <c r="C2334" s="210"/>
      <c r="D2334" s="237"/>
      <c r="E2334" s="211"/>
      <c r="F2334" s="788"/>
      <c r="G2334" s="201"/>
      <c r="H2334" s="201"/>
    </row>
    <row r="2335" spans="1:8" s="305" customFormat="1" x14ac:dyDescent="0.2">
      <c r="A2335" s="209"/>
      <c r="B2335" s="209"/>
      <c r="C2335" s="210"/>
      <c r="D2335" s="237"/>
      <c r="E2335" s="211"/>
      <c r="F2335" s="788"/>
      <c r="G2335" s="201"/>
      <c r="H2335" s="201"/>
    </row>
    <row r="2336" spans="1:8" s="305" customFormat="1" x14ac:dyDescent="0.2">
      <c r="A2336" s="209"/>
      <c r="B2336" s="209"/>
      <c r="C2336" s="210"/>
      <c r="D2336" s="237"/>
      <c r="E2336" s="211"/>
      <c r="F2336" s="788"/>
      <c r="G2336" s="201"/>
      <c r="H2336" s="201"/>
    </row>
    <row r="2337" spans="1:8" s="305" customFormat="1" x14ac:dyDescent="0.2">
      <c r="A2337" s="209"/>
      <c r="B2337" s="209"/>
      <c r="C2337" s="210"/>
      <c r="D2337" s="237"/>
      <c r="E2337" s="211"/>
      <c r="F2337" s="788"/>
      <c r="G2337" s="201"/>
      <c r="H2337" s="201"/>
    </row>
    <row r="2338" spans="1:8" s="305" customFormat="1" x14ac:dyDescent="0.2">
      <c r="A2338" s="209"/>
      <c r="B2338" s="209"/>
      <c r="C2338" s="210"/>
      <c r="D2338" s="237"/>
      <c r="E2338" s="211"/>
      <c r="F2338" s="788"/>
      <c r="G2338" s="201"/>
      <c r="H2338" s="201"/>
    </row>
    <row r="2339" spans="1:8" s="305" customFormat="1" x14ac:dyDescent="0.2">
      <c r="A2339" s="209"/>
      <c r="B2339" s="209"/>
      <c r="C2339" s="210"/>
      <c r="D2339" s="237"/>
      <c r="E2339" s="211"/>
      <c r="F2339" s="788"/>
      <c r="G2339" s="201"/>
      <c r="H2339" s="201"/>
    </row>
    <row r="2340" spans="1:8" s="305" customFormat="1" x14ac:dyDescent="0.2">
      <c r="A2340" s="209"/>
      <c r="B2340" s="209"/>
      <c r="C2340" s="210"/>
      <c r="D2340" s="237"/>
      <c r="E2340" s="211"/>
      <c r="F2340" s="788"/>
      <c r="G2340" s="201"/>
      <c r="H2340" s="201"/>
    </row>
    <row r="2341" spans="1:8" s="305" customFormat="1" x14ac:dyDescent="0.2">
      <c r="A2341" s="209"/>
      <c r="B2341" s="209"/>
      <c r="C2341" s="210"/>
      <c r="D2341" s="237"/>
      <c r="E2341" s="211"/>
      <c r="F2341" s="788"/>
      <c r="G2341" s="201"/>
      <c r="H2341" s="201"/>
    </row>
    <row r="2342" spans="1:8" s="305" customFormat="1" x14ac:dyDescent="0.2">
      <c r="A2342" s="209"/>
      <c r="B2342" s="209"/>
      <c r="C2342" s="210"/>
      <c r="D2342" s="237"/>
      <c r="E2342" s="211"/>
      <c r="F2342" s="788"/>
      <c r="G2342" s="201"/>
      <c r="H2342" s="201"/>
    </row>
    <row r="2343" spans="1:8" s="305" customFormat="1" x14ac:dyDescent="0.2">
      <c r="A2343" s="209"/>
      <c r="B2343" s="209"/>
      <c r="C2343" s="210"/>
      <c r="D2343" s="237"/>
      <c r="E2343" s="211"/>
      <c r="F2343" s="788"/>
      <c r="G2343" s="201"/>
      <c r="H2343" s="201"/>
    </row>
    <row r="2344" spans="1:8" s="305" customFormat="1" x14ac:dyDescent="0.2">
      <c r="A2344" s="209"/>
      <c r="B2344" s="209"/>
      <c r="C2344" s="210"/>
      <c r="D2344" s="237"/>
      <c r="E2344" s="211"/>
      <c r="F2344" s="788"/>
      <c r="G2344" s="201"/>
      <c r="H2344" s="201"/>
    </row>
    <row r="2345" spans="1:8" s="305" customFormat="1" x14ac:dyDescent="0.2">
      <c r="A2345" s="209"/>
      <c r="B2345" s="209"/>
      <c r="C2345" s="210"/>
      <c r="D2345" s="237"/>
      <c r="E2345" s="211"/>
      <c r="F2345" s="788"/>
      <c r="G2345" s="201"/>
      <c r="H2345" s="201"/>
    </row>
    <row r="2346" spans="1:8" s="305" customFormat="1" x14ac:dyDescent="0.2">
      <c r="A2346" s="209"/>
      <c r="B2346" s="209"/>
      <c r="C2346" s="210"/>
      <c r="D2346" s="237"/>
      <c r="E2346" s="211"/>
      <c r="F2346" s="788"/>
      <c r="G2346" s="201"/>
      <c r="H2346" s="201"/>
    </row>
    <row r="2347" spans="1:8" s="305" customFormat="1" x14ac:dyDescent="0.2">
      <c r="A2347" s="209"/>
      <c r="B2347" s="209"/>
      <c r="C2347" s="210"/>
      <c r="D2347" s="237"/>
      <c r="E2347" s="211"/>
      <c r="F2347" s="788"/>
      <c r="G2347" s="201"/>
      <c r="H2347" s="201"/>
    </row>
    <row r="2348" spans="1:8" s="305" customFormat="1" x14ac:dyDescent="0.2">
      <c r="A2348" s="209"/>
      <c r="B2348" s="209"/>
      <c r="C2348" s="210"/>
      <c r="D2348" s="237"/>
      <c r="E2348" s="211"/>
      <c r="F2348" s="788"/>
      <c r="G2348" s="201"/>
      <c r="H2348" s="201"/>
    </row>
    <row r="2349" spans="1:8" s="305" customFormat="1" x14ac:dyDescent="0.2">
      <c r="A2349" s="209"/>
      <c r="B2349" s="209"/>
      <c r="C2349" s="210"/>
      <c r="D2349" s="237"/>
      <c r="E2349" s="211"/>
      <c r="F2349" s="788"/>
      <c r="G2349" s="201"/>
      <c r="H2349" s="201"/>
    </row>
    <row r="2350" spans="1:8" s="305" customFormat="1" x14ac:dyDescent="0.2">
      <c r="A2350" s="209"/>
      <c r="B2350" s="209"/>
      <c r="C2350" s="210"/>
      <c r="D2350" s="237"/>
      <c r="E2350" s="211"/>
      <c r="F2350" s="788"/>
      <c r="G2350" s="201"/>
      <c r="H2350" s="201"/>
    </row>
    <row r="2351" spans="1:8" s="305" customFormat="1" x14ac:dyDescent="0.2">
      <c r="A2351" s="209"/>
      <c r="B2351" s="209"/>
      <c r="C2351" s="210"/>
      <c r="D2351" s="237"/>
      <c r="E2351" s="211"/>
      <c r="F2351" s="788"/>
      <c r="G2351" s="201"/>
      <c r="H2351" s="201"/>
    </row>
    <row r="2352" spans="1:8" s="305" customFormat="1" x14ac:dyDescent="0.2">
      <c r="A2352" s="209"/>
      <c r="B2352" s="209"/>
      <c r="C2352" s="210"/>
      <c r="D2352" s="237"/>
      <c r="E2352" s="211"/>
      <c r="F2352" s="788"/>
      <c r="G2352" s="201"/>
      <c r="H2352" s="201"/>
    </row>
    <row r="2353" spans="1:8" s="305" customFormat="1" x14ac:dyDescent="0.2">
      <c r="A2353" s="209"/>
      <c r="B2353" s="209"/>
      <c r="C2353" s="210"/>
      <c r="D2353" s="237"/>
      <c r="E2353" s="211"/>
      <c r="F2353" s="788"/>
      <c r="G2353" s="201"/>
      <c r="H2353" s="201"/>
    </row>
    <row r="2354" spans="1:8" s="305" customFormat="1" x14ac:dyDescent="0.2">
      <c r="A2354" s="209"/>
      <c r="B2354" s="209"/>
      <c r="C2354" s="210"/>
      <c r="D2354" s="237"/>
      <c r="E2354" s="211"/>
      <c r="F2354" s="788"/>
      <c r="G2354" s="201"/>
      <c r="H2354" s="201"/>
    </row>
    <row r="2355" spans="1:8" s="305" customFormat="1" x14ac:dyDescent="0.2">
      <c r="A2355" s="209"/>
      <c r="B2355" s="209"/>
      <c r="C2355" s="210"/>
      <c r="D2355" s="237"/>
      <c r="E2355" s="211"/>
      <c r="F2355" s="788"/>
      <c r="G2355" s="201"/>
      <c r="H2355" s="201"/>
    </row>
    <row r="2356" spans="1:8" s="305" customFormat="1" x14ac:dyDescent="0.2">
      <c r="A2356" s="209"/>
      <c r="B2356" s="209"/>
      <c r="C2356" s="210"/>
      <c r="D2356" s="237"/>
      <c r="E2356" s="211"/>
      <c r="F2356" s="788"/>
      <c r="G2356" s="201"/>
      <c r="H2356" s="201"/>
    </row>
    <row r="2357" spans="1:8" s="305" customFormat="1" x14ac:dyDescent="0.2">
      <c r="A2357" s="209"/>
      <c r="B2357" s="209"/>
      <c r="C2357" s="210"/>
      <c r="D2357" s="237"/>
      <c r="E2357" s="211"/>
      <c r="F2357" s="788"/>
      <c r="G2357" s="201"/>
      <c r="H2357" s="201"/>
    </row>
    <row r="2358" spans="1:8" s="305" customFormat="1" x14ac:dyDescent="0.2">
      <c r="A2358" s="209"/>
      <c r="B2358" s="209"/>
      <c r="C2358" s="210"/>
      <c r="D2358" s="237"/>
      <c r="E2358" s="211"/>
      <c r="F2358" s="788"/>
      <c r="G2358" s="201"/>
      <c r="H2358" s="201"/>
    </row>
    <row r="2359" spans="1:8" s="305" customFormat="1" x14ac:dyDescent="0.2">
      <c r="A2359" s="209"/>
      <c r="B2359" s="209"/>
      <c r="C2359" s="210"/>
      <c r="D2359" s="237"/>
      <c r="E2359" s="211"/>
      <c r="F2359" s="788"/>
      <c r="G2359" s="201"/>
      <c r="H2359" s="201"/>
    </row>
    <row r="2360" spans="1:8" s="305" customFormat="1" x14ac:dyDescent="0.2">
      <c r="A2360" s="209"/>
      <c r="B2360" s="209"/>
      <c r="C2360" s="210"/>
      <c r="D2360" s="237"/>
      <c r="E2360" s="211"/>
      <c r="F2360" s="788"/>
      <c r="G2360" s="201"/>
      <c r="H2360" s="201"/>
    </row>
    <row r="2361" spans="1:8" s="305" customFormat="1" x14ac:dyDescent="0.2">
      <c r="A2361" s="209"/>
      <c r="B2361" s="209"/>
      <c r="C2361" s="210"/>
      <c r="D2361" s="237"/>
      <c r="E2361" s="211"/>
      <c r="F2361" s="788"/>
      <c r="G2361" s="201"/>
      <c r="H2361" s="201"/>
    </row>
    <row r="2362" spans="1:8" s="305" customFormat="1" x14ac:dyDescent="0.2">
      <c r="A2362" s="209"/>
      <c r="B2362" s="209"/>
      <c r="C2362" s="210"/>
      <c r="D2362" s="237"/>
      <c r="E2362" s="211"/>
      <c r="F2362" s="788"/>
      <c r="G2362" s="201"/>
      <c r="H2362" s="201"/>
    </row>
    <row r="2363" spans="1:8" s="305" customFormat="1" x14ac:dyDescent="0.2">
      <c r="A2363" s="209"/>
      <c r="B2363" s="209"/>
      <c r="C2363" s="210"/>
      <c r="D2363" s="237"/>
      <c r="E2363" s="211"/>
      <c r="F2363" s="788"/>
      <c r="G2363" s="201"/>
      <c r="H2363" s="201"/>
    </row>
    <row r="2364" spans="1:8" s="305" customFormat="1" x14ac:dyDescent="0.2">
      <c r="A2364" s="209"/>
      <c r="B2364" s="209"/>
      <c r="C2364" s="210"/>
      <c r="D2364" s="237"/>
      <c r="E2364" s="211"/>
      <c r="F2364" s="788"/>
      <c r="G2364" s="201"/>
      <c r="H2364" s="201"/>
    </row>
    <row r="2365" spans="1:8" s="305" customFormat="1" x14ac:dyDescent="0.2">
      <c r="A2365" s="209"/>
      <c r="B2365" s="209"/>
      <c r="C2365" s="210"/>
      <c r="D2365" s="237"/>
      <c r="E2365" s="211"/>
      <c r="F2365" s="788"/>
      <c r="G2365" s="201"/>
      <c r="H2365" s="201"/>
    </row>
    <row r="2366" spans="1:8" s="305" customFormat="1" x14ac:dyDescent="0.2">
      <c r="A2366" s="209"/>
      <c r="B2366" s="209"/>
      <c r="C2366" s="210"/>
      <c r="D2366" s="237"/>
      <c r="E2366" s="211"/>
      <c r="F2366" s="788"/>
      <c r="G2366" s="201"/>
      <c r="H2366" s="201"/>
    </row>
    <row r="2367" spans="1:8" s="305" customFormat="1" x14ac:dyDescent="0.2">
      <c r="A2367" s="209"/>
      <c r="B2367" s="209"/>
      <c r="C2367" s="210"/>
      <c r="D2367" s="237"/>
      <c r="E2367" s="211"/>
      <c r="F2367" s="788"/>
      <c r="G2367" s="201"/>
      <c r="H2367" s="201"/>
    </row>
    <row r="2368" spans="1:8" s="305" customFormat="1" x14ac:dyDescent="0.2">
      <c r="A2368" s="209"/>
      <c r="B2368" s="209"/>
      <c r="C2368" s="210"/>
      <c r="D2368" s="237"/>
      <c r="E2368" s="211"/>
      <c r="F2368" s="788"/>
      <c r="G2368" s="201"/>
      <c r="H2368" s="201"/>
    </row>
    <row r="2369" spans="1:8" s="305" customFormat="1" x14ac:dyDescent="0.2">
      <c r="A2369" s="209"/>
      <c r="B2369" s="209"/>
      <c r="C2369" s="210"/>
      <c r="D2369" s="237"/>
      <c r="E2369" s="211"/>
      <c r="F2369" s="788"/>
      <c r="G2369" s="201"/>
      <c r="H2369" s="201"/>
    </row>
    <row r="2370" spans="1:8" s="305" customFormat="1" x14ac:dyDescent="0.2">
      <c r="A2370" s="209"/>
      <c r="B2370" s="209"/>
      <c r="C2370" s="210"/>
      <c r="D2370" s="237"/>
      <c r="E2370" s="211"/>
      <c r="F2370" s="788"/>
      <c r="G2370" s="201"/>
      <c r="H2370" s="201"/>
    </row>
    <row r="2371" spans="1:8" s="305" customFormat="1" x14ac:dyDescent="0.2">
      <c r="A2371" s="209"/>
      <c r="B2371" s="209"/>
      <c r="C2371" s="210"/>
      <c r="D2371" s="237"/>
      <c r="E2371" s="211"/>
      <c r="F2371" s="788"/>
      <c r="G2371" s="201"/>
      <c r="H2371" s="201"/>
    </row>
    <row r="2372" spans="1:8" s="305" customFormat="1" x14ac:dyDescent="0.2">
      <c r="A2372" s="209"/>
      <c r="B2372" s="209"/>
      <c r="C2372" s="210"/>
      <c r="D2372" s="237"/>
      <c r="E2372" s="211"/>
      <c r="F2372" s="788"/>
      <c r="G2372" s="201"/>
      <c r="H2372" s="201"/>
    </row>
    <row r="2373" spans="1:8" s="305" customFormat="1" x14ac:dyDescent="0.2">
      <c r="A2373" s="209"/>
      <c r="B2373" s="209"/>
      <c r="C2373" s="210"/>
      <c r="D2373" s="237"/>
      <c r="E2373" s="211"/>
      <c r="F2373" s="788"/>
      <c r="G2373" s="201"/>
      <c r="H2373" s="201"/>
    </row>
    <row r="2374" spans="1:8" s="305" customFormat="1" x14ac:dyDescent="0.2">
      <c r="A2374" s="209"/>
      <c r="B2374" s="209"/>
      <c r="C2374" s="210"/>
      <c r="D2374" s="237"/>
      <c r="E2374" s="211"/>
      <c r="F2374" s="788"/>
      <c r="G2374" s="201"/>
      <c r="H2374" s="201"/>
    </row>
    <row r="2375" spans="1:8" s="305" customFormat="1" x14ac:dyDescent="0.2">
      <c r="A2375" s="209"/>
      <c r="B2375" s="209"/>
      <c r="C2375" s="210"/>
      <c r="D2375" s="237"/>
      <c r="E2375" s="211"/>
      <c r="F2375" s="788"/>
      <c r="G2375" s="201"/>
      <c r="H2375" s="201"/>
    </row>
    <row r="2376" spans="1:8" s="305" customFormat="1" x14ac:dyDescent="0.2">
      <c r="A2376" s="209"/>
      <c r="B2376" s="209"/>
      <c r="C2376" s="210"/>
      <c r="D2376" s="237"/>
      <c r="E2376" s="211"/>
      <c r="F2376" s="788"/>
      <c r="G2376" s="201"/>
      <c r="H2376" s="201"/>
    </row>
    <row r="2377" spans="1:8" s="305" customFormat="1" x14ac:dyDescent="0.2">
      <c r="A2377" s="209"/>
      <c r="B2377" s="209"/>
      <c r="C2377" s="210"/>
      <c r="D2377" s="237"/>
      <c r="E2377" s="211"/>
      <c r="F2377" s="788"/>
      <c r="G2377" s="201"/>
      <c r="H2377" s="201"/>
    </row>
    <row r="2378" spans="1:8" s="305" customFormat="1" x14ac:dyDescent="0.2">
      <c r="A2378" s="209"/>
      <c r="B2378" s="209"/>
      <c r="C2378" s="210"/>
      <c r="D2378" s="237"/>
      <c r="E2378" s="211"/>
      <c r="F2378" s="788"/>
      <c r="G2378" s="201"/>
      <c r="H2378" s="201"/>
    </row>
    <row r="2379" spans="1:8" s="305" customFormat="1" x14ac:dyDescent="0.2">
      <c r="A2379" s="209"/>
      <c r="B2379" s="209"/>
      <c r="C2379" s="210"/>
      <c r="D2379" s="237"/>
      <c r="E2379" s="211"/>
      <c r="F2379" s="788"/>
      <c r="G2379" s="201"/>
      <c r="H2379" s="201"/>
    </row>
    <row r="2380" spans="1:8" s="305" customFormat="1" x14ac:dyDescent="0.2">
      <c r="A2380" s="209"/>
      <c r="B2380" s="209"/>
      <c r="C2380" s="210"/>
      <c r="D2380" s="237"/>
      <c r="E2380" s="211"/>
      <c r="F2380" s="788"/>
      <c r="G2380" s="201"/>
      <c r="H2380" s="201"/>
    </row>
    <row r="2381" spans="1:8" s="305" customFormat="1" x14ac:dyDescent="0.2">
      <c r="A2381" s="209"/>
      <c r="B2381" s="209"/>
      <c r="C2381" s="210"/>
      <c r="D2381" s="237"/>
      <c r="E2381" s="211"/>
      <c r="F2381" s="788"/>
      <c r="G2381" s="201"/>
      <c r="H2381" s="201"/>
    </row>
    <row r="2382" spans="1:8" s="305" customFormat="1" x14ac:dyDescent="0.2">
      <c r="A2382" s="209"/>
      <c r="B2382" s="209"/>
      <c r="C2382" s="210"/>
      <c r="D2382" s="237"/>
      <c r="E2382" s="211"/>
      <c r="F2382" s="788"/>
      <c r="G2382" s="201"/>
      <c r="H2382" s="201"/>
    </row>
    <row r="2383" spans="1:8" s="305" customFormat="1" x14ac:dyDescent="0.2">
      <c r="A2383" s="209"/>
      <c r="B2383" s="209"/>
      <c r="C2383" s="210"/>
      <c r="D2383" s="237"/>
      <c r="E2383" s="211"/>
      <c r="F2383" s="788"/>
      <c r="G2383" s="201"/>
      <c r="H2383" s="201"/>
    </row>
    <row r="2384" spans="1:8" s="305" customFormat="1" x14ac:dyDescent="0.2">
      <c r="A2384" s="209"/>
      <c r="B2384" s="209"/>
      <c r="C2384" s="210"/>
      <c r="D2384" s="237"/>
      <c r="E2384" s="211"/>
      <c r="F2384" s="788"/>
      <c r="G2384" s="201"/>
      <c r="H2384" s="201"/>
    </row>
    <row r="2385" spans="1:8" s="305" customFormat="1" x14ac:dyDescent="0.2">
      <c r="A2385" s="209"/>
      <c r="B2385" s="209"/>
      <c r="C2385" s="210"/>
      <c r="D2385" s="237"/>
      <c r="E2385" s="211"/>
      <c r="F2385" s="788"/>
      <c r="G2385" s="201"/>
      <c r="H2385" s="201"/>
    </row>
    <row r="2386" spans="1:8" s="305" customFormat="1" x14ac:dyDescent="0.2">
      <c r="A2386" s="209"/>
      <c r="B2386" s="209"/>
      <c r="C2386" s="210"/>
      <c r="D2386" s="237"/>
      <c r="E2386" s="211"/>
      <c r="F2386" s="788"/>
      <c r="G2386" s="201"/>
      <c r="H2386" s="201"/>
    </row>
    <row r="2387" spans="1:8" s="305" customFormat="1" x14ac:dyDescent="0.2">
      <c r="A2387" s="209"/>
      <c r="B2387" s="209"/>
      <c r="C2387" s="210"/>
      <c r="D2387" s="237"/>
      <c r="E2387" s="211"/>
      <c r="F2387" s="788"/>
      <c r="G2387" s="201"/>
      <c r="H2387" s="201"/>
    </row>
    <row r="2388" spans="1:8" s="305" customFormat="1" x14ac:dyDescent="0.2">
      <c r="A2388" s="209"/>
      <c r="B2388" s="209"/>
      <c r="C2388" s="210"/>
      <c r="D2388" s="237"/>
      <c r="E2388" s="211"/>
      <c r="F2388" s="788"/>
      <c r="G2388" s="201"/>
      <c r="H2388" s="201"/>
    </row>
    <row r="2389" spans="1:8" s="305" customFormat="1" x14ac:dyDescent="0.2">
      <c r="A2389" s="209"/>
      <c r="B2389" s="209"/>
      <c r="C2389" s="210"/>
      <c r="D2389" s="237"/>
      <c r="E2389" s="211"/>
      <c r="F2389" s="788"/>
      <c r="G2389" s="201"/>
      <c r="H2389" s="201"/>
    </row>
    <row r="2390" spans="1:8" s="305" customFormat="1" x14ac:dyDescent="0.2">
      <c r="A2390" s="209"/>
      <c r="B2390" s="209"/>
      <c r="C2390" s="210"/>
      <c r="D2390" s="237"/>
      <c r="E2390" s="211"/>
      <c r="F2390" s="788"/>
      <c r="G2390" s="201"/>
      <c r="H2390" s="201"/>
    </row>
    <row r="2391" spans="1:8" s="305" customFormat="1" x14ac:dyDescent="0.2">
      <c r="A2391" s="209"/>
      <c r="B2391" s="209"/>
      <c r="C2391" s="210"/>
      <c r="D2391" s="237"/>
      <c r="E2391" s="211"/>
      <c r="F2391" s="788"/>
      <c r="G2391" s="201"/>
      <c r="H2391" s="201"/>
    </row>
    <row r="2392" spans="1:8" s="305" customFormat="1" x14ac:dyDescent="0.2">
      <c r="A2392" s="209"/>
      <c r="B2392" s="209"/>
      <c r="C2392" s="210"/>
      <c r="D2392" s="237"/>
      <c r="E2392" s="211"/>
      <c r="F2392" s="788"/>
      <c r="G2392" s="201"/>
      <c r="H2392" s="201"/>
    </row>
    <row r="2393" spans="1:8" s="305" customFormat="1" x14ac:dyDescent="0.2">
      <c r="A2393" s="209"/>
      <c r="B2393" s="209"/>
      <c r="C2393" s="210"/>
      <c r="D2393" s="237"/>
      <c r="E2393" s="211"/>
      <c r="F2393" s="788"/>
      <c r="G2393" s="201"/>
      <c r="H2393" s="201"/>
    </row>
    <row r="2394" spans="1:8" s="305" customFormat="1" x14ac:dyDescent="0.2">
      <c r="A2394" s="209"/>
      <c r="B2394" s="209"/>
      <c r="C2394" s="210"/>
      <c r="D2394" s="237"/>
      <c r="E2394" s="211"/>
      <c r="F2394" s="788"/>
      <c r="G2394" s="201"/>
      <c r="H2394" s="201"/>
    </row>
    <row r="2395" spans="1:8" s="305" customFormat="1" x14ac:dyDescent="0.2">
      <c r="A2395" s="209"/>
      <c r="B2395" s="209"/>
      <c r="C2395" s="210"/>
      <c r="D2395" s="237"/>
      <c r="E2395" s="211"/>
      <c r="F2395" s="788"/>
      <c r="G2395" s="201"/>
      <c r="H2395" s="201"/>
    </row>
    <row r="2396" spans="1:8" s="305" customFormat="1" x14ac:dyDescent="0.2">
      <c r="A2396" s="209"/>
      <c r="B2396" s="209"/>
      <c r="C2396" s="210"/>
      <c r="D2396" s="237"/>
      <c r="E2396" s="211"/>
      <c r="F2396" s="788"/>
      <c r="G2396" s="201"/>
      <c r="H2396" s="201"/>
    </row>
    <row r="2397" spans="1:8" s="305" customFormat="1" x14ac:dyDescent="0.2">
      <c r="A2397" s="209"/>
      <c r="B2397" s="209"/>
      <c r="C2397" s="210"/>
      <c r="D2397" s="237"/>
      <c r="E2397" s="211"/>
      <c r="F2397" s="788"/>
      <c r="G2397" s="201"/>
      <c r="H2397" s="201"/>
    </row>
    <row r="2398" spans="1:8" s="305" customFormat="1" x14ac:dyDescent="0.2">
      <c r="A2398" s="209"/>
      <c r="B2398" s="209"/>
      <c r="C2398" s="210"/>
      <c r="D2398" s="237"/>
      <c r="E2398" s="211"/>
      <c r="F2398" s="788"/>
      <c r="G2398" s="201"/>
      <c r="H2398" s="201"/>
    </row>
    <row r="2399" spans="1:8" s="305" customFormat="1" x14ac:dyDescent="0.2">
      <c r="A2399" s="209"/>
      <c r="B2399" s="209"/>
      <c r="C2399" s="210"/>
      <c r="D2399" s="237"/>
      <c r="E2399" s="211"/>
      <c r="F2399" s="788"/>
      <c r="G2399" s="201"/>
      <c r="H2399" s="201"/>
    </row>
    <row r="2400" spans="1:8" s="305" customFormat="1" x14ac:dyDescent="0.2">
      <c r="A2400" s="209"/>
      <c r="B2400" s="209"/>
      <c r="C2400" s="210"/>
      <c r="D2400" s="237"/>
      <c r="E2400" s="211"/>
      <c r="F2400" s="788"/>
      <c r="G2400" s="201"/>
      <c r="H2400" s="201"/>
    </row>
    <row r="2401" spans="1:8" s="305" customFormat="1" x14ac:dyDescent="0.2">
      <c r="A2401" s="209"/>
      <c r="B2401" s="209"/>
      <c r="C2401" s="210"/>
      <c r="D2401" s="237"/>
      <c r="E2401" s="211"/>
      <c r="F2401" s="788"/>
      <c r="G2401" s="201"/>
      <c r="H2401" s="201"/>
    </row>
    <row r="2402" spans="1:8" s="305" customFormat="1" x14ac:dyDescent="0.2">
      <c r="A2402" s="209"/>
      <c r="B2402" s="209"/>
      <c r="C2402" s="210"/>
      <c r="D2402" s="237"/>
      <c r="E2402" s="211"/>
      <c r="F2402" s="788"/>
      <c r="G2402" s="201"/>
      <c r="H2402" s="201"/>
    </row>
    <row r="2403" spans="1:8" s="305" customFormat="1" x14ac:dyDescent="0.2">
      <c r="A2403" s="209"/>
      <c r="B2403" s="209"/>
      <c r="C2403" s="210"/>
      <c r="D2403" s="237"/>
      <c r="E2403" s="211"/>
      <c r="F2403" s="788"/>
      <c r="G2403" s="201"/>
      <c r="H2403" s="201"/>
    </row>
    <row r="2404" spans="1:8" s="305" customFormat="1" x14ac:dyDescent="0.2">
      <c r="A2404" s="209"/>
      <c r="B2404" s="209"/>
      <c r="C2404" s="210"/>
      <c r="D2404" s="237"/>
      <c r="E2404" s="211"/>
      <c r="F2404" s="788"/>
      <c r="G2404" s="201"/>
      <c r="H2404" s="201"/>
    </row>
    <row r="2405" spans="1:8" s="305" customFormat="1" x14ac:dyDescent="0.2">
      <c r="A2405" s="209"/>
      <c r="B2405" s="209"/>
      <c r="C2405" s="210"/>
      <c r="D2405" s="237"/>
      <c r="E2405" s="211"/>
      <c r="F2405" s="788"/>
      <c r="G2405" s="201"/>
      <c r="H2405" s="201"/>
    </row>
    <row r="2406" spans="1:8" s="305" customFormat="1" x14ac:dyDescent="0.2">
      <c r="A2406" s="209"/>
      <c r="B2406" s="209"/>
      <c r="C2406" s="210"/>
      <c r="D2406" s="237"/>
      <c r="E2406" s="211"/>
      <c r="F2406" s="788"/>
      <c r="G2406" s="201"/>
      <c r="H2406" s="201"/>
    </row>
    <row r="2407" spans="1:8" s="305" customFormat="1" x14ac:dyDescent="0.2">
      <c r="A2407" s="209"/>
      <c r="B2407" s="209"/>
      <c r="C2407" s="210"/>
      <c r="D2407" s="237"/>
      <c r="E2407" s="211"/>
      <c r="F2407" s="788"/>
      <c r="G2407" s="201"/>
      <c r="H2407" s="201"/>
    </row>
    <row r="2408" spans="1:8" s="305" customFormat="1" x14ac:dyDescent="0.2">
      <c r="A2408" s="209"/>
      <c r="B2408" s="209"/>
      <c r="C2408" s="210"/>
      <c r="D2408" s="237"/>
      <c r="E2408" s="211"/>
      <c r="F2408" s="788"/>
      <c r="G2408" s="201"/>
      <c r="H2408" s="201"/>
    </row>
    <row r="2409" spans="1:8" s="305" customFormat="1" x14ac:dyDescent="0.2">
      <c r="A2409" s="209"/>
      <c r="B2409" s="209"/>
      <c r="C2409" s="210"/>
      <c r="D2409" s="237"/>
      <c r="E2409" s="211"/>
      <c r="F2409" s="788"/>
      <c r="G2409" s="201"/>
      <c r="H2409" s="201"/>
    </row>
    <row r="2410" spans="1:8" s="305" customFormat="1" x14ac:dyDescent="0.2">
      <c r="A2410" s="209"/>
      <c r="B2410" s="209"/>
      <c r="C2410" s="210"/>
      <c r="D2410" s="237"/>
      <c r="E2410" s="211"/>
      <c r="F2410" s="788"/>
      <c r="G2410" s="201"/>
      <c r="H2410" s="201"/>
    </row>
    <row r="2411" spans="1:8" s="305" customFormat="1" x14ac:dyDescent="0.2">
      <c r="A2411" s="209"/>
      <c r="B2411" s="209"/>
      <c r="C2411" s="210"/>
      <c r="D2411" s="237"/>
      <c r="E2411" s="211"/>
      <c r="F2411" s="788"/>
      <c r="G2411" s="201"/>
      <c r="H2411" s="201"/>
    </row>
    <row r="2412" spans="1:8" s="305" customFormat="1" x14ac:dyDescent="0.2">
      <c r="A2412" s="209"/>
      <c r="B2412" s="209"/>
      <c r="C2412" s="210"/>
      <c r="D2412" s="237"/>
      <c r="E2412" s="211"/>
      <c r="F2412" s="788"/>
      <c r="G2412" s="201"/>
      <c r="H2412" s="201"/>
    </row>
    <row r="2413" spans="1:8" s="305" customFormat="1" x14ac:dyDescent="0.2">
      <c r="A2413" s="209"/>
      <c r="B2413" s="209"/>
      <c r="C2413" s="210"/>
      <c r="D2413" s="237"/>
      <c r="E2413" s="211"/>
      <c r="F2413" s="788"/>
      <c r="G2413" s="201"/>
      <c r="H2413" s="201"/>
    </row>
    <row r="2414" spans="1:8" s="305" customFormat="1" x14ac:dyDescent="0.2">
      <c r="A2414" s="209"/>
      <c r="B2414" s="209"/>
      <c r="C2414" s="210"/>
      <c r="D2414" s="237"/>
      <c r="E2414" s="211"/>
      <c r="F2414" s="788"/>
      <c r="G2414" s="201"/>
      <c r="H2414" s="201"/>
    </row>
    <row r="2415" spans="1:8" s="305" customFormat="1" x14ac:dyDescent="0.2">
      <c r="A2415" s="209"/>
      <c r="B2415" s="209"/>
      <c r="C2415" s="210"/>
      <c r="D2415" s="237"/>
      <c r="E2415" s="211"/>
      <c r="F2415" s="788"/>
      <c r="G2415" s="201"/>
      <c r="H2415" s="201"/>
    </row>
    <row r="2416" spans="1:8" s="305" customFormat="1" x14ac:dyDescent="0.2">
      <c r="A2416" s="209"/>
      <c r="B2416" s="209"/>
      <c r="C2416" s="210"/>
      <c r="D2416" s="237"/>
      <c r="E2416" s="211"/>
      <c r="F2416" s="788"/>
      <c r="G2416" s="201"/>
      <c r="H2416" s="201"/>
    </row>
    <row r="2417" spans="1:8" s="305" customFormat="1" x14ac:dyDescent="0.2">
      <c r="A2417" s="209"/>
      <c r="B2417" s="209"/>
      <c r="C2417" s="210"/>
      <c r="D2417" s="237"/>
      <c r="E2417" s="211"/>
      <c r="F2417" s="788"/>
      <c r="G2417" s="201"/>
      <c r="H2417" s="201"/>
    </row>
    <row r="2418" spans="1:8" s="305" customFormat="1" x14ac:dyDescent="0.2">
      <c r="A2418" s="209"/>
      <c r="B2418" s="209"/>
      <c r="C2418" s="210"/>
      <c r="D2418" s="237"/>
      <c r="E2418" s="211"/>
      <c r="F2418" s="788"/>
      <c r="G2418" s="201"/>
      <c r="H2418" s="201"/>
    </row>
    <row r="2419" spans="1:8" s="305" customFormat="1" x14ac:dyDescent="0.2">
      <c r="A2419" s="209"/>
      <c r="B2419" s="209"/>
      <c r="C2419" s="210"/>
      <c r="D2419" s="237"/>
      <c r="E2419" s="211"/>
      <c r="F2419" s="788"/>
      <c r="G2419" s="201"/>
      <c r="H2419" s="201"/>
    </row>
    <row r="2420" spans="1:8" s="305" customFormat="1" x14ac:dyDescent="0.2">
      <c r="A2420" s="209"/>
      <c r="B2420" s="209"/>
      <c r="C2420" s="210"/>
      <c r="D2420" s="237"/>
      <c r="E2420" s="211"/>
      <c r="F2420" s="788"/>
      <c r="G2420" s="201"/>
      <c r="H2420" s="201"/>
    </row>
    <row r="2421" spans="1:8" s="305" customFormat="1" x14ac:dyDescent="0.2">
      <c r="A2421" s="209"/>
      <c r="B2421" s="209"/>
      <c r="C2421" s="210"/>
      <c r="D2421" s="237"/>
      <c r="E2421" s="211"/>
      <c r="F2421" s="788"/>
      <c r="G2421" s="201"/>
      <c r="H2421" s="201"/>
    </row>
    <row r="2422" spans="1:8" s="305" customFormat="1" x14ac:dyDescent="0.2">
      <c r="A2422" s="209"/>
      <c r="B2422" s="209"/>
      <c r="C2422" s="210"/>
      <c r="D2422" s="237"/>
      <c r="E2422" s="211"/>
      <c r="F2422" s="788"/>
      <c r="G2422" s="201"/>
      <c r="H2422" s="201"/>
    </row>
    <row r="2423" spans="1:8" s="305" customFormat="1" x14ac:dyDescent="0.2">
      <c r="A2423" s="209"/>
      <c r="B2423" s="209"/>
      <c r="C2423" s="210"/>
      <c r="D2423" s="237"/>
      <c r="E2423" s="211"/>
      <c r="F2423" s="788"/>
      <c r="G2423" s="201"/>
      <c r="H2423" s="201"/>
    </row>
    <row r="2424" spans="1:8" s="305" customFormat="1" x14ac:dyDescent="0.2">
      <c r="A2424" s="209"/>
      <c r="B2424" s="209"/>
      <c r="C2424" s="210"/>
      <c r="D2424" s="237"/>
      <c r="E2424" s="211"/>
      <c r="F2424" s="788"/>
      <c r="G2424" s="201"/>
      <c r="H2424" s="201"/>
    </row>
    <row r="2425" spans="1:8" s="305" customFormat="1" x14ac:dyDescent="0.2">
      <c r="A2425" s="209"/>
      <c r="B2425" s="209"/>
      <c r="C2425" s="210"/>
      <c r="D2425" s="237"/>
      <c r="E2425" s="211"/>
      <c r="F2425" s="788"/>
      <c r="G2425" s="201"/>
      <c r="H2425" s="201"/>
    </row>
    <row r="2426" spans="1:8" s="305" customFormat="1" x14ac:dyDescent="0.2">
      <c r="A2426" s="209"/>
      <c r="B2426" s="209"/>
      <c r="C2426" s="210"/>
      <c r="D2426" s="237"/>
      <c r="E2426" s="211"/>
      <c r="F2426" s="788"/>
      <c r="G2426" s="201"/>
      <c r="H2426" s="201"/>
    </row>
    <row r="2427" spans="1:8" s="305" customFormat="1" x14ac:dyDescent="0.2">
      <c r="A2427" s="209"/>
      <c r="B2427" s="209"/>
      <c r="C2427" s="210"/>
      <c r="D2427" s="237"/>
      <c r="E2427" s="211"/>
      <c r="F2427" s="788"/>
      <c r="G2427" s="201"/>
      <c r="H2427" s="201"/>
    </row>
    <row r="2428" spans="1:8" s="305" customFormat="1" x14ac:dyDescent="0.2">
      <c r="A2428" s="209"/>
      <c r="B2428" s="209"/>
      <c r="C2428" s="210"/>
      <c r="D2428" s="237"/>
      <c r="E2428" s="211"/>
      <c r="F2428" s="788"/>
      <c r="G2428" s="201"/>
      <c r="H2428" s="201"/>
    </row>
    <row r="2429" spans="1:8" s="305" customFormat="1" x14ac:dyDescent="0.2">
      <c r="A2429" s="209"/>
      <c r="B2429" s="209"/>
      <c r="C2429" s="210"/>
      <c r="D2429" s="237"/>
      <c r="E2429" s="211"/>
      <c r="F2429" s="788"/>
      <c r="G2429" s="201"/>
      <c r="H2429" s="201"/>
    </row>
    <row r="2430" spans="1:8" s="305" customFormat="1" x14ac:dyDescent="0.2">
      <c r="A2430" s="209"/>
      <c r="B2430" s="209"/>
      <c r="C2430" s="210"/>
      <c r="D2430" s="237"/>
      <c r="E2430" s="211"/>
      <c r="F2430" s="788"/>
      <c r="G2430" s="201"/>
      <c r="H2430" s="201"/>
    </row>
    <row r="2431" spans="1:8" s="305" customFormat="1" x14ac:dyDescent="0.2">
      <c r="A2431" s="209"/>
      <c r="B2431" s="209"/>
      <c r="C2431" s="210"/>
      <c r="D2431" s="237"/>
      <c r="E2431" s="211"/>
      <c r="F2431" s="788"/>
      <c r="G2431" s="201"/>
      <c r="H2431" s="201"/>
    </row>
    <row r="2432" spans="1:8" s="305" customFormat="1" x14ac:dyDescent="0.2">
      <c r="A2432" s="209"/>
      <c r="B2432" s="209"/>
      <c r="C2432" s="210"/>
      <c r="D2432" s="237"/>
      <c r="E2432" s="211"/>
      <c r="F2432" s="788"/>
      <c r="G2432" s="201"/>
      <c r="H2432" s="201"/>
    </row>
    <row r="2433" spans="1:8" s="305" customFormat="1" x14ac:dyDescent="0.2">
      <c r="A2433" s="209"/>
      <c r="B2433" s="209"/>
      <c r="C2433" s="210"/>
      <c r="D2433" s="237"/>
      <c r="E2433" s="211"/>
      <c r="F2433" s="788"/>
      <c r="G2433" s="201"/>
      <c r="H2433" s="201"/>
    </row>
    <row r="2434" spans="1:8" s="305" customFormat="1" x14ac:dyDescent="0.2">
      <c r="A2434" s="209"/>
      <c r="B2434" s="209"/>
      <c r="C2434" s="210"/>
      <c r="D2434" s="237"/>
      <c r="E2434" s="211"/>
      <c r="F2434" s="788"/>
      <c r="G2434" s="201"/>
      <c r="H2434" s="201"/>
    </row>
    <row r="2435" spans="1:8" s="305" customFormat="1" x14ac:dyDescent="0.2">
      <c r="A2435" s="209"/>
      <c r="B2435" s="209"/>
      <c r="C2435" s="210"/>
      <c r="D2435" s="237"/>
      <c r="E2435" s="211"/>
      <c r="F2435" s="788"/>
      <c r="G2435" s="201"/>
      <c r="H2435" s="201"/>
    </row>
    <row r="2436" spans="1:8" s="305" customFormat="1" x14ac:dyDescent="0.2">
      <c r="A2436" s="209"/>
      <c r="B2436" s="209"/>
      <c r="C2436" s="210"/>
      <c r="D2436" s="237"/>
      <c r="E2436" s="211"/>
      <c r="F2436" s="788"/>
      <c r="G2436" s="201"/>
      <c r="H2436" s="201"/>
    </row>
    <row r="2437" spans="1:8" s="305" customFormat="1" x14ac:dyDescent="0.2">
      <c r="A2437" s="209"/>
      <c r="B2437" s="209"/>
      <c r="C2437" s="210"/>
      <c r="D2437" s="237"/>
      <c r="E2437" s="211"/>
      <c r="F2437" s="788"/>
      <c r="G2437" s="201"/>
      <c r="H2437" s="201"/>
    </row>
    <row r="2438" spans="1:8" s="305" customFormat="1" x14ac:dyDescent="0.2">
      <c r="A2438" s="209"/>
      <c r="B2438" s="209"/>
      <c r="C2438" s="210"/>
      <c r="D2438" s="237"/>
      <c r="E2438" s="211"/>
      <c r="F2438" s="788"/>
      <c r="G2438" s="201"/>
      <c r="H2438" s="201"/>
    </row>
    <row r="2439" spans="1:8" s="305" customFormat="1" x14ac:dyDescent="0.2">
      <c r="A2439" s="209"/>
      <c r="B2439" s="209"/>
      <c r="C2439" s="210"/>
      <c r="D2439" s="237"/>
      <c r="E2439" s="211"/>
      <c r="F2439" s="788"/>
      <c r="G2439" s="201"/>
      <c r="H2439" s="201"/>
    </row>
    <row r="2440" spans="1:8" s="305" customFormat="1" x14ac:dyDescent="0.2">
      <c r="A2440" s="209"/>
      <c r="B2440" s="209"/>
      <c r="C2440" s="210"/>
      <c r="D2440" s="237"/>
      <c r="E2440" s="211"/>
      <c r="F2440" s="788"/>
      <c r="G2440" s="201"/>
      <c r="H2440" s="201"/>
    </row>
    <row r="2441" spans="1:8" s="305" customFormat="1" x14ac:dyDescent="0.2">
      <c r="A2441" s="209"/>
      <c r="B2441" s="209"/>
      <c r="C2441" s="210"/>
      <c r="D2441" s="237"/>
      <c r="E2441" s="211"/>
      <c r="F2441" s="788"/>
      <c r="G2441" s="201"/>
      <c r="H2441" s="201"/>
    </row>
    <row r="2442" spans="1:8" s="305" customFormat="1" x14ac:dyDescent="0.2">
      <c r="A2442" s="209"/>
      <c r="B2442" s="209"/>
      <c r="C2442" s="210"/>
      <c r="D2442" s="237"/>
      <c r="E2442" s="211"/>
      <c r="F2442" s="788"/>
      <c r="G2442" s="201"/>
      <c r="H2442" s="201"/>
    </row>
    <row r="2443" spans="1:8" s="305" customFormat="1" x14ac:dyDescent="0.2">
      <c r="A2443" s="209"/>
      <c r="B2443" s="209"/>
      <c r="C2443" s="210"/>
      <c r="D2443" s="237"/>
      <c r="E2443" s="211"/>
      <c r="F2443" s="788"/>
      <c r="G2443" s="201"/>
      <c r="H2443" s="201"/>
    </row>
    <row r="2444" spans="1:8" s="305" customFormat="1" x14ac:dyDescent="0.2">
      <c r="A2444" s="209"/>
      <c r="B2444" s="209"/>
      <c r="C2444" s="210"/>
      <c r="D2444" s="237"/>
      <c r="E2444" s="211"/>
      <c r="F2444" s="788"/>
      <c r="G2444" s="201"/>
      <c r="H2444" s="201"/>
    </row>
    <row r="2445" spans="1:8" s="305" customFormat="1" x14ac:dyDescent="0.2">
      <c r="A2445" s="209"/>
      <c r="B2445" s="209"/>
      <c r="C2445" s="210"/>
      <c r="D2445" s="237"/>
      <c r="E2445" s="211"/>
      <c r="F2445" s="788"/>
      <c r="G2445" s="201"/>
      <c r="H2445" s="201"/>
    </row>
    <row r="2446" spans="1:8" s="305" customFormat="1" x14ac:dyDescent="0.2">
      <c r="A2446" s="209"/>
      <c r="B2446" s="209"/>
      <c r="C2446" s="210"/>
      <c r="D2446" s="237"/>
      <c r="E2446" s="211"/>
      <c r="F2446" s="788"/>
      <c r="G2446" s="201"/>
      <c r="H2446" s="201"/>
    </row>
    <row r="2447" spans="1:8" s="305" customFormat="1" x14ac:dyDescent="0.2">
      <c r="A2447" s="209"/>
      <c r="B2447" s="209"/>
      <c r="C2447" s="210"/>
      <c r="D2447" s="237"/>
      <c r="E2447" s="211"/>
      <c r="F2447" s="788"/>
      <c r="G2447" s="201"/>
      <c r="H2447" s="201"/>
    </row>
    <row r="2448" spans="1:8" s="305" customFormat="1" x14ac:dyDescent="0.2">
      <c r="A2448" s="209"/>
      <c r="B2448" s="209"/>
      <c r="C2448" s="210"/>
      <c r="D2448" s="237"/>
      <c r="E2448" s="211"/>
      <c r="F2448" s="788"/>
      <c r="G2448" s="201"/>
      <c r="H2448" s="201"/>
    </row>
    <row r="2449" spans="1:8" s="305" customFormat="1" x14ac:dyDescent="0.2">
      <c r="A2449" s="209"/>
      <c r="B2449" s="209"/>
      <c r="C2449" s="210"/>
      <c r="D2449" s="237"/>
      <c r="E2449" s="211"/>
      <c r="F2449" s="788"/>
      <c r="G2449" s="201"/>
      <c r="H2449" s="201"/>
    </row>
    <row r="2450" spans="1:8" s="305" customFormat="1" x14ac:dyDescent="0.2">
      <c r="A2450" s="209"/>
      <c r="B2450" s="209"/>
      <c r="C2450" s="210"/>
      <c r="D2450" s="237"/>
      <c r="E2450" s="211"/>
      <c r="F2450" s="788"/>
      <c r="G2450" s="201"/>
      <c r="H2450" s="201"/>
    </row>
    <row r="2451" spans="1:8" s="305" customFormat="1" x14ac:dyDescent="0.2">
      <c r="A2451" s="209"/>
      <c r="B2451" s="209"/>
      <c r="C2451" s="210"/>
      <c r="D2451" s="237"/>
      <c r="E2451" s="211"/>
      <c r="F2451" s="788"/>
      <c r="G2451" s="201"/>
      <c r="H2451" s="201"/>
    </row>
    <row r="2452" spans="1:8" s="305" customFormat="1" x14ac:dyDescent="0.2">
      <c r="A2452" s="209"/>
      <c r="B2452" s="209"/>
      <c r="C2452" s="210"/>
      <c r="D2452" s="237"/>
      <c r="E2452" s="211"/>
      <c r="F2452" s="788"/>
      <c r="G2452" s="201"/>
      <c r="H2452" s="201"/>
    </row>
    <row r="2453" spans="1:8" s="305" customFormat="1" x14ac:dyDescent="0.2">
      <c r="A2453" s="209"/>
      <c r="B2453" s="209"/>
      <c r="C2453" s="210"/>
      <c r="D2453" s="237"/>
      <c r="E2453" s="211"/>
      <c r="F2453" s="788"/>
      <c r="G2453" s="201"/>
      <c r="H2453" s="201"/>
    </row>
    <row r="2454" spans="1:8" s="305" customFormat="1" x14ac:dyDescent="0.2">
      <c r="A2454" s="209"/>
      <c r="B2454" s="209"/>
      <c r="C2454" s="210"/>
      <c r="D2454" s="237"/>
      <c r="E2454" s="211"/>
      <c r="F2454" s="788"/>
      <c r="G2454" s="201"/>
      <c r="H2454" s="201"/>
    </row>
    <row r="2455" spans="1:8" s="305" customFormat="1" x14ac:dyDescent="0.2">
      <c r="A2455" s="209"/>
      <c r="B2455" s="209"/>
      <c r="C2455" s="210"/>
      <c r="D2455" s="237"/>
      <c r="E2455" s="211"/>
      <c r="F2455" s="788"/>
      <c r="G2455" s="201"/>
      <c r="H2455" s="201"/>
    </row>
    <row r="2456" spans="1:8" s="305" customFormat="1" x14ac:dyDescent="0.2">
      <c r="A2456" s="209"/>
      <c r="B2456" s="209"/>
      <c r="C2456" s="210"/>
      <c r="D2456" s="237"/>
      <c r="E2456" s="211"/>
      <c r="F2456" s="788"/>
      <c r="G2456" s="201"/>
      <c r="H2456" s="201"/>
    </row>
    <row r="2457" spans="1:8" s="305" customFormat="1" x14ac:dyDescent="0.2">
      <c r="A2457" s="209"/>
      <c r="B2457" s="209"/>
      <c r="C2457" s="210"/>
      <c r="D2457" s="237"/>
      <c r="E2457" s="211"/>
      <c r="F2457" s="788"/>
      <c r="G2457" s="201"/>
      <c r="H2457" s="201"/>
    </row>
    <row r="2458" spans="1:8" s="305" customFormat="1" x14ac:dyDescent="0.2">
      <c r="A2458" s="209"/>
      <c r="B2458" s="209"/>
      <c r="C2458" s="210"/>
      <c r="D2458" s="237"/>
      <c r="E2458" s="211"/>
      <c r="F2458" s="788"/>
      <c r="G2458" s="201"/>
      <c r="H2458" s="201"/>
    </row>
    <row r="2459" spans="1:8" s="305" customFormat="1" x14ac:dyDescent="0.2">
      <c r="A2459" s="209"/>
      <c r="B2459" s="209"/>
      <c r="C2459" s="210"/>
      <c r="D2459" s="237"/>
      <c r="E2459" s="211"/>
      <c r="F2459" s="788"/>
      <c r="G2459" s="201"/>
      <c r="H2459" s="201"/>
    </row>
    <row r="2460" spans="1:8" s="305" customFormat="1" x14ac:dyDescent="0.2">
      <c r="A2460" s="209"/>
      <c r="B2460" s="209"/>
      <c r="C2460" s="210"/>
      <c r="D2460" s="237"/>
      <c r="E2460" s="211"/>
      <c r="F2460" s="788"/>
      <c r="G2460" s="201"/>
      <c r="H2460" s="201"/>
    </row>
    <row r="2461" spans="1:8" s="305" customFormat="1" x14ac:dyDescent="0.2">
      <c r="A2461" s="209"/>
      <c r="B2461" s="209"/>
      <c r="C2461" s="210"/>
      <c r="D2461" s="237"/>
      <c r="E2461" s="211"/>
      <c r="F2461" s="788"/>
      <c r="G2461" s="201"/>
      <c r="H2461" s="201"/>
    </row>
    <row r="2462" spans="1:8" s="305" customFormat="1" x14ac:dyDescent="0.2">
      <c r="A2462" s="209"/>
      <c r="B2462" s="209"/>
      <c r="C2462" s="210"/>
      <c r="D2462" s="237"/>
      <c r="E2462" s="211"/>
      <c r="F2462" s="788"/>
      <c r="G2462" s="201"/>
      <c r="H2462" s="201"/>
    </row>
    <row r="2463" spans="1:8" s="305" customFormat="1" x14ac:dyDescent="0.2">
      <c r="A2463" s="209"/>
      <c r="B2463" s="209"/>
      <c r="C2463" s="210"/>
      <c r="D2463" s="237"/>
      <c r="E2463" s="211"/>
      <c r="F2463" s="788"/>
      <c r="G2463" s="201"/>
      <c r="H2463" s="201"/>
    </row>
    <row r="2464" spans="1:8" s="305" customFormat="1" x14ac:dyDescent="0.2">
      <c r="A2464" s="209"/>
      <c r="B2464" s="209"/>
      <c r="C2464" s="210"/>
      <c r="D2464" s="237"/>
      <c r="E2464" s="211"/>
      <c r="F2464" s="788"/>
      <c r="G2464" s="201"/>
      <c r="H2464" s="201"/>
    </row>
    <row r="2465" spans="1:8" s="305" customFormat="1" x14ac:dyDescent="0.2">
      <c r="A2465" s="209"/>
      <c r="B2465" s="209"/>
      <c r="C2465" s="210"/>
      <c r="D2465" s="237"/>
      <c r="E2465" s="211"/>
      <c r="F2465" s="788"/>
      <c r="G2465" s="201"/>
      <c r="H2465" s="201"/>
    </row>
    <row r="2466" spans="1:8" s="305" customFormat="1" x14ac:dyDescent="0.2">
      <c r="A2466" s="209"/>
      <c r="B2466" s="209"/>
      <c r="C2466" s="210"/>
      <c r="D2466" s="237"/>
      <c r="E2466" s="211"/>
      <c r="F2466" s="788"/>
      <c r="G2466" s="201"/>
      <c r="H2466" s="201"/>
    </row>
    <row r="2467" spans="1:8" s="305" customFormat="1" x14ac:dyDescent="0.2">
      <c r="A2467" s="209"/>
      <c r="B2467" s="209"/>
      <c r="C2467" s="210"/>
      <c r="D2467" s="237"/>
      <c r="E2467" s="211"/>
      <c r="F2467" s="788"/>
      <c r="G2467" s="201"/>
      <c r="H2467" s="201"/>
    </row>
    <row r="2468" spans="1:8" s="305" customFormat="1" x14ac:dyDescent="0.2">
      <c r="A2468" s="209"/>
      <c r="B2468" s="209"/>
      <c r="C2468" s="210"/>
      <c r="D2468" s="237"/>
      <c r="E2468" s="211"/>
      <c r="F2468" s="788"/>
      <c r="G2468" s="201"/>
      <c r="H2468" s="201"/>
    </row>
    <row r="2469" spans="1:8" s="305" customFormat="1" x14ac:dyDescent="0.2">
      <c r="A2469" s="209"/>
      <c r="B2469" s="209"/>
      <c r="C2469" s="210"/>
      <c r="D2469" s="237"/>
      <c r="E2469" s="211"/>
      <c r="F2469" s="788"/>
      <c r="G2469" s="201"/>
      <c r="H2469" s="201"/>
    </row>
    <row r="2470" spans="1:8" s="305" customFormat="1" x14ac:dyDescent="0.2">
      <c r="A2470" s="209"/>
      <c r="B2470" s="209"/>
      <c r="C2470" s="210"/>
      <c r="D2470" s="237"/>
      <c r="E2470" s="211"/>
      <c r="F2470" s="788"/>
      <c r="G2470" s="201"/>
      <c r="H2470" s="201"/>
    </row>
    <row r="2471" spans="1:8" s="305" customFormat="1" x14ac:dyDescent="0.2">
      <c r="A2471" s="209"/>
      <c r="B2471" s="209"/>
      <c r="C2471" s="210"/>
      <c r="D2471" s="237"/>
      <c r="E2471" s="211"/>
      <c r="F2471" s="788"/>
      <c r="G2471" s="201"/>
      <c r="H2471" s="201"/>
    </row>
    <row r="2472" spans="1:8" s="305" customFormat="1" x14ac:dyDescent="0.2">
      <c r="A2472" s="209"/>
      <c r="B2472" s="209"/>
      <c r="C2472" s="210"/>
      <c r="D2472" s="237"/>
      <c r="E2472" s="211"/>
      <c r="F2472" s="788"/>
      <c r="G2472" s="201"/>
      <c r="H2472" s="201"/>
    </row>
    <row r="2473" spans="1:8" s="305" customFormat="1" x14ac:dyDescent="0.2">
      <c r="A2473" s="209"/>
      <c r="B2473" s="209"/>
      <c r="C2473" s="210"/>
      <c r="D2473" s="237"/>
      <c r="E2473" s="211"/>
      <c r="F2473" s="788"/>
      <c r="G2473" s="201"/>
      <c r="H2473" s="201"/>
    </row>
    <row r="2474" spans="1:8" s="305" customFormat="1" x14ac:dyDescent="0.2">
      <c r="A2474" s="209"/>
      <c r="B2474" s="209"/>
      <c r="C2474" s="210"/>
      <c r="D2474" s="237"/>
      <c r="E2474" s="211"/>
      <c r="F2474" s="788"/>
      <c r="G2474" s="201"/>
      <c r="H2474" s="201"/>
    </row>
    <row r="2475" spans="1:8" s="305" customFormat="1" x14ac:dyDescent="0.2">
      <c r="A2475" s="209"/>
      <c r="B2475" s="209"/>
      <c r="C2475" s="210"/>
      <c r="D2475" s="237"/>
      <c r="E2475" s="211"/>
      <c r="F2475" s="788"/>
      <c r="G2475" s="201"/>
      <c r="H2475" s="201"/>
    </row>
    <row r="2476" spans="1:8" s="305" customFormat="1" x14ac:dyDescent="0.2">
      <c r="A2476" s="209"/>
      <c r="B2476" s="209"/>
      <c r="C2476" s="210"/>
      <c r="D2476" s="237"/>
      <c r="E2476" s="211"/>
      <c r="F2476" s="788"/>
      <c r="G2476" s="201"/>
      <c r="H2476" s="201"/>
    </row>
    <row r="2477" spans="1:8" s="305" customFormat="1" x14ac:dyDescent="0.2">
      <c r="A2477" s="209"/>
      <c r="B2477" s="209"/>
      <c r="C2477" s="210"/>
      <c r="D2477" s="237"/>
      <c r="E2477" s="211"/>
      <c r="F2477" s="788"/>
      <c r="G2477" s="201"/>
      <c r="H2477" s="201"/>
    </row>
    <row r="2478" spans="1:8" s="305" customFormat="1" x14ac:dyDescent="0.2">
      <c r="A2478" s="209"/>
      <c r="B2478" s="209"/>
      <c r="C2478" s="210"/>
      <c r="D2478" s="237"/>
      <c r="E2478" s="211"/>
      <c r="F2478" s="788"/>
      <c r="G2478" s="201"/>
      <c r="H2478" s="201"/>
    </row>
    <row r="2479" spans="1:8" s="305" customFormat="1" x14ac:dyDescent="0.2">
      <c r="A2479" s="209"/>
      <c r="B2479" s="209"/>
      <c r="C2479" s="210"/>
      <c r="D2479" s="237"/>
      <c r="E2479" s="211"/>
      <c r="F2479" s="788"/>
      <c r="G2479" s="201"/>
      <c r="H2479" s="201"/>
    </row>
    <row r="2480" spans="1:8" s="305" customFormat="1" x14ac:dyDescent="0.2">
      <c r="A2480" s="209"/>
      <c r="B2480" s="209"/>
      <c r="C2480" s="210"/>
      <c r="D2480" s="237"/>
      <c r="E2480" s="211"/>
      <c r="F2480" s="788"/>
      <c r="G2480" s="201"/>
      <c r="H2480" s="201"/>
    </row>
    <row r="2481" spans="1:8" s="305" customFormat="1" x14ac:dyDescent="0.2">
      <c r="A2481" s="209"/>
      <c r="B2481" s="209"/>
      <c r="C2481" s="210"/>
      <c r="D2481" s="237"/>
      <c r="E2481" s="211"/>
      <c r="F2481" s="788"/>
      <c r="G2481" s="201"/>
      <c r="H2481" s="201"/>
    </row>
    <row r="2482" spans="1:8" s="305" customFormat="1" x14ac:dyDescent="0.2">
      <c r="A2482" s="209"/>
      <c r="B2482" s="209"/>
      <c r="C2482" s="210"/>
      <c r="D2482" s="237"/>
      <c r="E2482" s="211"/>
      <c r="F2482" s="788"/>
      <c r="G2482" s="201"/>
      <c r="H2482" s="201"/>
    </row>
    <row r="2483" spans="1:8" s="305" customFormat="1" x14ac:dyDescent="0.2">
      <c r="A2483" s="209"/>
      <c r="B2483" s="209"/>
      <c r="C2483" s="210"/>
      <c r="D2483" s="237"/>
      <c r="E2483" s="211"/>
      <c r="F2483" s="788"/>
      <c r="G2483" s="201"/>
      <c r="H2483" s="201"/>
    </row>
    <row r="2484" spans="1:8" s="305" customFormat="1" x14ac:dyDescent="0.2">
      <c r="A2484" s="209"/>
      <c r="B2484" s="209"/>
      <c r="C2484" s="210"/>
      <c r="D2484" s="237"/>
      <c r="E2484" s="211"/>
      <c r="F2484" s="788"/>
      <c r="G2484" s="201"/>
      <c r="H2484" s="201"/>
    </row>
    <row r="2485" spans="1:8" s="305" customFormat="1" x14ac:dyDescent="0.2">
      <c r="A2485" s="209"/>
      <c r="B2485" s="209"/>
      <c r="C2485" s="210"/>
      <c r="D2485" s="237"/>
      <c r="E2485" s="211"/>
      <c r="F2485" s="788"/>
      <c r="G2485" s="201"/>
      <c r="H2485" s="201"/>
    </row>
    <row r="2486" spans="1:8" s="305" customFormat="1" x14ac:dyDescent="0.2">
      <c r="A2486" s="209"/>
      <c r="B2486" s="209"/>
      <c r="C2486" s="210"/>
      <c r="D2486" s="237"/>
      <c r="E2486" s="211"/>
      <c r="F2486" s="788"/>
      <c r="G2486" s="201"/>
      <c r="H2486" s="201"/>
    </row>
    <row r="2487" spans="1:8" s="305" customFormat="1" x14ac:dyDescent="0.2">
      <c r="A2487" s="209"/>
      <c r="B2487" s="209"/>
      <c r="C2487" s="210"/>
      <c r="D2487" s="237"/>
      <c r="E2487" s="211"/>
      <c r="F2487" s="788"/>
      <c r="G2487" s="201"/>
      <c r="H2487" s="201"/>
    </row>
    <row r="2488" spans="1:8" s="305" customFormat="1" x14ac:dyDescent="0.2">
      <c r="A2488" s="209"/>
      <c r="B2488" s="209"/>
      <c r="C2488" s="210"/>
      <c r="D2488" s="237"/>
      <c r="E2488" s="211"/>
      <c r="F2488" s="788"/>
      <c r="G2488" s="201"/>
      <c r="H2488" s="201"/>
    </row>
    <row r="2489" spans="1:8" s="305" customFormat="1" x14ac:dyDescent="0.2">
      <c r="A2489" s="209"/>
      <c r="B2489" s="209"/>
      <c r="C2489" s="210"/>
      <c r="D2489" s="237"/>
      <c r="E2489" s="211"/>
      <c r="F2489" s="788"/>
      <c r="G2489" s="201"/>
      <c r="H2489" s="201"/>
    </row>
    <row r="2490" spans="1:8" s="305" customFormat="1" x14ac:dyDescent="0.2">
      <c r="A2490" s="209"/>
      <c r="B2490" s="209"/>
      <c r="C2490" s="210"/>
      <c r="D2490" s="237"/>
      <c r="E2490" s="211"/>
      <c r="F2490" s="788"/>
      <c r="G2490" s="201"/>
      <c r="H2490" s="201"/>
    </row>
    <row r="2491" spans="1:8" s="305" customFormat="1" x14ac:dyDescent="0.2">
      <c r="A2491" s="209"/>
      <c r="B2491" s="209"/>
      <c r="C2491" s="210"/>
      <c r="D2491" s="237"/>
      <c r="E2491" s="211"/>
      <c r="F2491" s="788"/>
      <c r="G2491" s="201"/>
      <c r="H2491" s="201"/>
    </row>
    <row r="2492" spans="1:8" s="305" customFormat="1" x14ac:dyDescent="0.2">
      <c r="A2492" s="209"/>
      <c r="B2492" s="209"/>
      <c r="C2492" s="210"/>
      <c r="D2492" s="237"/>
      <c r="E2492" s="211"/>
      <c r="F2492" s="788"/>
      <c r="G2492" s="201"/>
      <c r="H2492" s="201"/>
    </row>
    <row r="2493" spans="1:8" s="305" customFormat="1" x14ac:dyDescent="0.2">
      <c r="A2493" s="209"/>
      <c r="B2493" s="209"/>
      <c r="C2493" s="210"/>
      <c r="D2493" s="237"/>
      <c r="E2493" s="211"/>
      <c r="F2493" s="788"/>
      <c r="G2493" s="201"/>
      <c r="H2493" s="201"/>
    </row>
    <row r="2494" spans="1:8" s="305" customFormat="1" x14ac:dyDescent="0.2">
      <c r="A2494" s="209"/>
      <c r="B2494" s="209"/>
      <c r="C2494" s="210"/>
      <c r="D2494" s="237"/>
      <c r="E2494" s="211"/>
      <c r="F2494" s="788"/>
      <c r="G2494" s="201"/>
      <c r="H2494" s="201"/>
    </row>
    <row r="2495" spans="1:8" s="305" customFormat="1" x14ac:dyDescent="0.2">
      <c r="A2495" s="209"/>
      <c r="B2495" s="209"/>
      <c r="C2495" s="210"/>
      <c r="D2495" s="237"/>
      <c r="E2495" s="211"/>
      <c r="F2495" s="788"/>
      <c r="G2495" s="201"/>
      <c r="H2495" s="201"/>
    </row>
    <row r="2496" spans="1:8" s="305" customFormat="1" x14ac:dyDescent="0.2">
      <c r="A2496" s="209"/>
      <c r="B2496" s="209"/>
      <c r="C2496" s="210"/>
      <c r="D2496" s="237"/>
      <c r="E2496" s="211"/>
      <c r="F2496" s="788"/>
      <c r="G2496" s="201"/>
      <c r="H2496" s="201"/>
    </row>
    <row r="2497" spans="1:8" s="305" customFormat="1" x14ac:dyDescent="0.2">
      <c r="A2497" s="209"/>
      <c r="B2497" s="209"/>
      <c r="C2497" s="210"/>
      <c r="D2497" s="237"/>
      <c r="E2497" s="211"/>
      <c r="F2497" s="788"/>
      <c r="G2497" s="201"/>
      <c r="H2497" s="201"/>
    </row>
    <row r="2498" spans="1:8" s="305" customFormat="1" x14ac:dyDescent="0.2">
      <c r="A2498" s="209"/>
      <c r="B2498" s="209"/>
      <c r="C2498" s="210"/>
      <c r="D2498" s="237"/>
      <c r="E2498" s="211"/>
      <c r="F2498" s="788"/>
      <c r="G2498" s="201"/>
      <c r="H2498" s="201"/>
    </row>
    <row r="2499" spans="1:8" s="305" customFormat="1" x14ac:dyDescent="0.2">
      <c r="A2499" s="209"/>
      <c r="B2499" s="209"/>
      <c r="C2499" s="210"/>
      <c r="D2499" s="237"/>
      <c r="E2499" s="211"/>
      <c r="F2499" s="788"/>
      <c r="G2499" s="201"/>
      <c r="H2499" s="201"/>
    </row>
    <row r="2500" spans="1:8" s="305" customFormat="1" x14ac:dyDescent="0.2">
      <c r="A2500" s="209"/>
      <c r="B2500" s="209"/>
      <c r="C2500" s="210"/>
      <c r="D2500" s="237"/>
      <c r="E2500" s="211"/>
      <c r="F2500" s="788"/>
      <c r="G2500" s="201"/>
      <c r="H2500" s="201"/>
    </row>
    <row r="2501" spans="1:8" s="305" customFormat="1" x14ac:dyDescent="0.2">
      <c r="A2501" s="209"/>
      <c r="B2501" s="209"/>
      <c r="C2501" s="210"/>
      <c r="D2501" s="237"/>
      <c r="E2501" s="211"/>
      <c r="F2501" s="788"/>
      <c r="G2501" s="201"/>
      <c r="H2501" s="201"/>
    </row>
    <row r="2502" spans="1:8" s="305" customFormat="1" x14ac:dyDescent="0.2">
      <c r="A2502" s="209"/>
      <c r="B2502" s="209"/>
      <c r="C2502" s="210"/>
      <c r="D2502" s="237"/>
      <c r="E2502" s="211"/>
      <c r="F2502" s="788"/>
      <c r="G2502" s="201"/>
      <c r="H2502" s="201"/>
    </row>
    <row r="2503" spans="1:8" s="305" customFormat="1" x14ac:dyDescent="0.2">
      <c r="A2503" s="209"/>
      <c r="B2503" s="209"/>
      <c r="C2503" s="210"/>
      <c r="D2503" s="237"/>
      <c r="E2503" s="211"/>
      <c r="F2503" s="788"/>
      <c r="G2503" s="201"/>
      <c r="H2503" s="201"/>
    </row>
    <row r="2504" spans="1:8" s="305" customFormat="1" x14ac:dyDescent="0.2">
      <c r="A2504" s="209"/>
      <c r="B2504" s="209"/>
      <c r="C2504" s="210"/>
      <c r="D2504" s="237"/>
      <c r="E2504" s="211"/>
      <c r="F2504" s="788"/>
      <c r="G2504" s="201"/>
      <c r="H2504" s="201"/>
    </row>
    <row r="2505" spans="1:8" s="305" customFormat="1" x14ac:dyDescent="0.2">
      <c r="A2505" s="209"/>
      <c r="B2505" s="209"/>
      <c r="C2505" s="210"/>
      <c r="D2505" s="237"/>
      <c r="E2505" s="211"/>
      <c r="F2505" s="788"/>
      <c r="G2505" s="201"/>
      <c r="H2505" s="201"/>
    </row>
    <row r="2506" spans="1:8" s="305" customFormat="1" x14ac:dyDescent="0.2">
      <c r="A2506" s="209"/>
      <c r="B2506" s="209"/>
      <c r="C2506" s="210"/>
      <c r="D2506" s="237"/>
      <c r="E2506" s="211"/>
      <c r="F2506" s="788"/>
      <c r="G2506" s="201"/>
      <c r="H2506" s="201"/>
    </row>
    <row r="2507" spans="1:8" s="305" customFormat="1" x14ac:dyDescent="0.2">
      <c r="A2507" s="209"/>
      <c r="B2507" s="209"/>
      <c r="C2507" s="210"/>
      <c r="D2507" s="237"/>
      <c r="E2507" s="211"/>
      <c r="F2507" s="788"/>
      <c r="G2507" s="201"/>
      <c r="H2507" s="201"/>
    </row>
    <row r="2508" spans="1:8" s="305" customFormat="1" x14ac:dyDescent="0.2">
      <c r="A2508" s="209"/>
      <c r="B2508" s="209"/>
      <c r="C2508" s="210"/>
      <c r="D2508" s="237"/>
      <c r="E2508" s="211"/>
      <c r="F2508" s="788"/>
      <c r="G2508" s="201"/>
      <c r="H2508" s="201"/>
    </row>
    <row r="2509" spans="1:8" s="305" customFormat="1" x14ac:dyDescent="0.2">
      <c r="A2509" s="209"/>
      <c r="B2509" s="209"/>
      <c r="C2509" s="210"/>
      <c r="D2509" s="237"/>
      <c r="E2509" s="211"/>
      <c r="F2509" s="788"/>
      <c r="G2509" s="201"/>
      <c r="H2509" s="201"/>
    </row>
    <row r="2510" spans="1:8" s="305" customFormat="1" x14ac:dyDescent="0.2">
      <c r="A2510" s="209"/>
      <c r="B2510" s="209"/>
      <c r="C2510" s="210"/>
      <c r="D2510" s="237"/>
      <c r="E2510" s="211"/>
      <c r="F2510" s="788"/>
      <c r="G2510" s="201"/>
      <c r="H2510" s="201"/>
    </row>
    <row r="2511" spans="1:8" s="305" customFormat="1" x14ac:dyDescent="0.2">
      <c r="A2511" s="209"/>
      <c r="B2511" s="209"/>
      <c r="C2511" s="210"/>
      <c r="D2511" s="237"/>
      <c r="E2511" s="211"/>
      <c r="F2511" s="788"/>
      <c r="G2511" s="201"/>
      <c r="H2511" s="201"/>
    </row>
    <row r="2512" spans="1:8" s="305" customFormat="1" x14ac:dyDescent="0.2">
      <c r="A2512" s="209"/>
      <c r="B2512" s="209"/>
      <c r="C2512" s="210"/>
      <c r="D2512" s="237"/>
      <c r="E2512" s="211"/>
      <c r="F2512" s="788"/>
      <c r="G2512" s="201"/>
      <c r="H2512" s="201"/>
    </row>
    <row r="2513" spans="1:8" s="305" customFormat="1" x14ac:dyDescent="0.2">
      <c r="A2513" s="209"/>
      <c r="B2513" s="209"/>
      <c r="C2513" s="210"/>
      <c r="D2513" s="237"/>
      <c r="E2513" s="211"/>
      <c r="F2513" s="788"/>
      <c r="G2513" s="201"/>
      <c r="H2513" s="201"/>
    </row>
    <row r="2514" spans="1:8" s="305" customFormat="1" x14ac:dyDescent="0.2">
      <c r="A2514" s="209"/>
      <c r="B2514" s="209"/>
      <c r="C2514" s="210"/>
      <c r="D2514" s="237"/>
      <c r="E2514" s="211"/>
      <c r="F2514" s="788"/>
      <c r="G2514" s="201"/>
      <c r="H2514" s="201"/>
    </row>
    <row r="2515" spans="1:8" s="305" customFormat="1" x14ac:dyDescent="0.2">
      <c r="A2515" s="209"/>
      <c r="B2515" s="209"/>
      <c r="C2515" s="210"/>
      <c r="D2515" s="237"/>
      <c r="E2515" s="211"/>
      <c r="F2515" s="788"/>
      <c r="G2515" s="201"/>
      <c r="H2515" s="201"/>
    </row>
    <row r="2516" spans="1:8" s="305" customFormat="1" x14ac:dyDescent="0.2">
      <c r="A2516" s="209"/>
      <c r="B2516" s="209"/>
      <c r="C2516" s="210"/>
      <c r="D2516" s="237"/>
      <c r="E2516" s="211"/>
      <c r="F2516" s="788"/>
      <c r="G2516" s="201"/>
      <c r="H2516" s="201"/>
    </row>
    <row r="2517" spans="1:8" s="305" customFormat="1" x14ac:dyDescent="0.2">
      <c r="A2517" s="209"/>
      <c r="B2517" s="209"/>
      <c r="C2517" s="210"/>
      <c r="D2517" s="237"/>
      <c r="E2517" s="211"/>
      <c r="F2517" s="788"/>
      <c r="G2517" s="201"/>
      <c r="H2517" s="201"/>
    </row>
    <row r="2518" spans="1:8" s="305" customFormat="1" x14ac:dyDescent="0.2">
      <c r="A2518" s="209"/>
      <c r="B2518" s="209"/>
      <c r="C2518" s="210"/>
      <c r="D2518" s="237"/>
      <c r="E2518" s="211"/>
      <c r="F2518" s="788"/>
      <c r="G2518" s="201"/>
      <c r="H2518" s="201"/>
    </row>
    <row r="2519" spans="1:8" s="305" customFormat="1" x14ac:dyDescent="0.2">
      <c r="A2519" s="209"/>
      <c r="B2519" s="209"/>
      <c r="C2519" s="210"/>
      <c r="D2519" s="237"/>
      <c r="E2519" s="211"/>
      <c r="F2519" s="788"/>
      <c r="G2519" s="201"/>
      <c r="H2519" s="201"/>
    </row>
    <row r="2520" spans="1:8" s="305" customFormat="1" x14ac:dyDescent="0.2">
      <c r="A2520" s="209"/>
      <c r="B2520" s="209"/>
      <c r="C2520" s="210"/>
      <c r="D2520" s="237"/>
      <c r="E2520" s="211"/>
      <c r="F2520" s="788"/>
      <c r="G2520" s="201"/>
      <c r="H2520" s="201"/>
    </row>
    <row r="2521" spans="1:8" s="305" customFormat="1" x14ac:dyDescent="0.2">
      <c r="A2521" s="209"/>
      <c r="B2521" s="209"/>
      <c r="C2521" s="210"/>
      <c r="D2521" s="237"/>
      <c r="E2521" s="211"/>
      <c r="F2521" s="788"/>
      <c r="G2521" s="201"/>
      <c r="H2521" s="201"/>
    </row>
    <row r="2522" spans="1:8" s="305" customFormat="1" x14ac:dyDescent="0.2">
      <c r="A2522" s="209"/>
      <c r="B2522" s="209"/>
      <c r="C2522" s="210"/>
      <c r="D2522" s="237"/>
      <c r="E2522" s="211"/>
      <c r="F2522" s="788"/>
      <c r="G2522" s="201"/>
      <c r="H2522" s="201"/>
    </row>
    <row r="2523" spans="1:8" s="305" customFormat="1" x14ac:dyDescent="0.2">
      <c r="A2523" s="209"/>
      <c r="B2523" s="209"/>
      <c r="C2523" s="210"/>
      <c r="D2523" s="237"/>
      <c r="E2523" s="211"/>
      <c r="F2523" s="788"/>
      <c r="G2523" s="201"/>
      <c r="H2523" s="201"/>
    </row>
    <row r="2524" spans="1:8" s="305" customFormat="1" x14ac:dyDescent="0.2">
      <c r="A2524" s="209"/>
      <c r="B2524" s="209"/>
      <c r="C2524" s="210"/>
      <c r="D2524" s="237"/>
      <c r="E2524" s="211"/>
      <c r="F2524" s="788"/>
      <c r="G2524" s="201"/>
      <c r="H2524" s="201"/>
    </row>
    <row r="2525" spans="1:8" s="305" customFormat="1" x14ac:dyDescent="0.2">
      <c r="A2525" s="209"/>
      <c r="B2525" s="209"/>
      <c r="C2525" s="210"/>
      <c r="D2525" s="237"/>
      <c r="E2525" s="211"/>
      <c r="F2525" s="788"/>
      <c r="G2525" s="201"/>
      <c r="H2525" s="201"/>
    </row>
    <row r="2526" spans="1:8" s="305" customFormat="1" x14ac:dyDescent="0.2">
      <c r="A2526" s="209"/>
      <c r="B2526" s="209"/>
      <c r="C2526" s="210"/>
      <c r="D2526" s="237"/>
      <c r="E2526" s="211"/>
      <c r="F2526" s="788"/>
      <c r="G2526" s="201"/>
      <c r="H2526" s="201"/>
    </row>
    <row r="2527" spans="1:8" s="305" customFormat="1" x14ac:dyDescent="0.2">
      <c r="A2527" s="209"/>
      <c r="B2527" s="209"/>
      <c r="C2527" s="210"/>
      <c r="D2527" s="237"/>
      <c r="E2527" s="211"/>
      <c r="F2527" s="788"/>
      <c r="G2527" s="201"/>
      <c r="H2527" s="201"/>
    </row>
    <row r="2528" spans="1:8" s="305" customFormat="1" x14ac:dyDescent="0.2">
      <c r="A2528" s="209"/>
      <c r="B2528" s="209"/>
      <c r="C2528" s="210"/>
      <c r="D2528" s="237"/>
      <c r="E2528" s="211"/>
      <c r="F2528" s="788"/>
      <c r="G2528" s="201"/>
      <c r="H2528" s="201"/>
    </row>
    <row r="2529" spans="1:8" s="305" customFormat="1" x14ac:dyDescent="0.2">
      <c r="A2529" s="209"/>
      <c r="B2529" s="209"/>
      <c r="C2529" s="210"/>
      <c r="D2529" s="237"/>
      <c r="E2529" s="211"/>
      <c r="F2529" s="788"/>
      <c r="G2529" s="201"/>
      <c r="H2529" s="201"/>
    </row>
    <row r="2530" spans="1:8" s="305" customFormat="1" x14ac:dyDescent="0.2">
      <c r="A2530" s="209"/>
      <c r="B2530" s="209"/>
      <c r="C2530" s="210"/>
      <c r="D2530" s="237"/>
      <c r="E2530" s="211"/>
      <c r="F2530" s="788"/>
      <c r="G2530" s="201"/>
      <c r="H2530" s="201"/>
    </row>
    <row r="2531" spans="1:8" s="305" customFormat="1" x14ac:dyDescent="0.2">
      <c r="A2531" s="209"/>
      <c r="B2531" s="209"/>
      <c r="C2531" s="210"/>
      <c r="D2531" s="237"/>
      <c r="E2531" s="211"/>
      <c r="F2531" s="788"/>
      <c r="G2531" s="201"/>
      <c r="H2531" s="201"/>
    </row>
    <row r="2532" spans="1:8" s="305" customFormat="1" x14ac:dyDescent="0.2">
      <c r="A2532" s="209"/>
      <c r="B2532" s="209"/>
      <c r="C2532" s="210"/>
      <c r="D2532" s="237"/>
      <c r="E2532" s="211"/>
      <c r="F2532" s="788"/>
      <c r="G2532" s="201"/>
      <c r="H2532" s="201"/>
    </row>
    <row r="2533" spans="1:8" s="305" customFormat="1" x14ac:dyDescent="0.2">
      <c r="A2533" s="209"/>
      <c r="B2533" s="209"/>
      <c r="C2533" s="210"/>
      <c r="D2533" s="237"/>
      <c r="E2533" s="211"/>
      <c r="F2533" s="788"/>
      <c r="G2533" s="201"/>
      <c r="H2533" s="201"/>
    </row>
    <row r="2534" spans="1:8" s="305" customFormat="1" x14ac:dyDescent="0.2">
      <c r="A2534" s="209"/>
      <c r="B2534" s="209"/>
      <c r="C2534" s="210"/>
      <c r="D2534" s="237"/>
      <c r="E2534" s="211"/>
      <c r="F2534" s="788"/>
      <c r="G2534" s="201"/>
      <c r="H2534" s="201"/>
    </row>
    <row r="2535" spans="1:8" s="305" customFormat="1" x14ac:dyDescent="0.2">
      <c r="A2535" s="209"/>
      <c r="B2535" s="209"/>
      <c r="C2535" s="210"/>
      <c r="D2535" s="237"/>
      <c r="E2535" s="211"/>
      <c r="F2535" s="788"/>
      <c r="G2535" s="201"/>
      <c r="H2535" s="201"/>
    </row>
    <row r="2536" spans="1:8" s="305" customFormat="1" x14ac:dyDescent="0.2">
      <c r="A2536" s="209"/>
      <c r="B2536" s="209"/>
      <c r="C2536" s="210"/>
      <c r="D2536" s="237"/>
      <c r="E2536" s="211"/>
      <c r="F2536" s="788"/>
      <c r="G2536" s="201"/>
      <c r="H2536" s="201"/>
    </row>
    <row r="2537" spans="1:8" s="305" customFormat="1" x14ac:dyDescent="0.2">
      <c r="A2537" s="209"/>
      <c r="B2537" s="209"/>
      <c r="C2537" s="210"/>
      <c r="D2537" s="237"/>
      <c r="E2537" s="211"/>
      <c r="F2537" s="788"/>
      <c r="G2537" s="201"/>
      <c r="H2537" s="201"/>
    </row>
    <row r="2538" spans="1:8" s="305" customFormat="1" x14ac:dyDescent="0.2">
      <c r="A2538" s="209"/>
      <c r="B2538" s="209"/>
      <c r="C2538" s="210"/>
      <c r="D2538" s="237"/>
      <c r="E2538" s="211"/>
      <c r="F2538" s="788"/>
      <c r="G2538" s="201"/>
      <c r="H2538" s="201"/>
    </row>
    <row r="2539" spans="1:8" s="305" customFormat="1" x14ac:dyDescent="0.2">
      <c r="A2539" s="209"/>
      <c r="B2539" s="209"/>
      <c r="C2539" s="210"/>
      <c r="D2539" s="237"/>
      <c r="E2539" s="211"/>
      <c r="F2539" s="788"/>
      <c r="G2539" s="201"/>
      <c r="H2539" s="201"/>
    </row>
    <row r="2540" spans="1:8" s="305" customFormat="1" x14ac:dyDescent="0.2">
      <c r="A2540" s="209"/>
      <c r="B2540" s="209"/>
      <c r="C2540" s="210"/>
      <c r="D2540" s="237"/>
      <c r="E2540" s="211"/>
      <c r="F2540" s="788"/>
      <c r="G2540" s="201"/>
      <c r="H2540" s="201"/>
    </row>
    <row r="2541" spans="1:8" s="305" customFormat="1" x14ac:dyDescent="0.2">
      <c r="A2541" s="209"/>
      <c r="B2541" s="209"/>
      <c r="C2541" s="210"/>
      <c r="D2541" s="237"/>
      <c r="E2541" s="211"/>
      <c r="F2541" s="788"/>
      <c r="G2541" s="201"/>
      <c r="H2541" s="201"/>
    </row>
    <row r="2542" spans="1:8" s="305" customFormat="1" x14ac:dyDescent="0.2">
      <c r="A2542" s="209"/>
      <c r="B2542" s="209"/>
      <c r="C2542" s="210"/>
      <c r="D2542" s="237"/>
      <c r="E2542" s="211"/>
      <c r="F2542" s="788"/>
      <c r="G2542" s="201"/>
      <c r="H2542" s="201"/>
    </row>
    <row r="2543" spans="1:8" s="305" customFormat="1" x14ac:dyDescent="0.2">
      <c r="A2543" s="209"/>
      <c r="B2543" s="209"/>
      <c r="C2543" s="210"/>
      <c r="D2543" s="237"/>
      <c r="E2543" s="211"/>
      <c r="F2543" s="788"/>
      <c r="G2543" s="201"/>
      <c r="H2543" s="201"/>
    </row>
    <row r="2544" spans="1:8" s="305" customFormat="1" x14ac:dyDescent="0.2">
      <c r="A2544" s="209"/>
      <c r="B2544" s="209"/>
      <c r="C2544" s="210"/>
      <c r="D2544" s="237"/>
      <c r="E2544" s="211"/>
      <c r="F2544" s="788"/>
      <c r="G2544" s="201"/>
      <c r="H2544" s="201"/>
    </row>
    <row r="2545" spans="1:8" s="305" customFormat="1" x14ac:dyDescent="0.2">
      <c r="A2545" s="209"/>
      <c r="B2545" s="209"/>
      <c r="C2545" s="210"/>
      <c r="D2545" s="237"/>
      <c r="E2545" s="211"/>
      <c r="F2545" s="788"/>
      <c r="G2545" s="201"/>
      <c r="H2545" s="201"/>
    </row>
    <row r="2546" spans="1:8" s="305" customFormat="1" x14ac:dyDescent="0.2">
      <c r="A2546" s="209"/>
      <c r="B2546" s="209"/>
      <c r="C2546" s="210"/>
      <c r="D2546" s="237"/>
      <c r="E2546" s="211"/>
      <c r="F2546" s="788"/>
      <c r="G2546" s="201"/>
      <c r="H2546" s="201"/>
    </row>
    <row r="2547" spans="1:8" s="305" customFormat="1" x14ac:dyDescent="0.2">
      <c r="A2547" s="209"/>
      <c r="B2547" s="209"/>
      <c r="C2547" s="210"/>
      <c r="D2547" s="237"/>
      <c r="E2547" s="211"/>
      <c r="F2547" s="788"/>
      <c r="G2547" s="201"/>
      <c r="H2547" s="201"/>
    </row>
    <row r="2548" spans="1:8" s="305" customFormat="1" x14ac:dyDescent="0.2">
      <c r="A2548" s="209"/>
      <c r="B2548" s="209"/>
      <c r="C2548" s="210"/>
      <c r="D2548" s="237"/>
      <c r="E2548" s="211"/>
      <c r="F2548" s="788"/>
      <c r="G2548" s="201"/>
      <c r="H2548" s="201"/>
    </row>
    <row r="2549" spans="1:8" s="305" customFormat="1" x14ac:dyDescent="0.2">
      <c r="A2549" s="209"/>
      <c r="B2549" s="209"/>
      <c r="C2549" s="210"/>
      <c r="D2549" s="237"/>
      <c r="E2549" s="211"/>
      <c r="F2549" s="788"/>
      <c r="G2549" s="201"/>
      <c r="H2549" s="201"/>
    </row>
    <row r="2550" spans="1:8" s="305" customFormat="1" x14ac:dyDescent="0.2">
      <c r="A2550" s="209"/>
      <c r="B2550" s="209"/>
      <c r="C2550" s="210"/>
      <c r="D2550" s="237"/>
      <c r="E2550" s="211"/>
      <c r="F2550" s="788"/>
      <c r="G2550" s="201"/>
      <c r="H2550" s="201"/>
    </row>
    <row r="2551" spans="1:8" s="305" customFormat="1" x14ac:dyDescent="0.2">
      <c r="A2551" s="209"/>
      <c r="B2551" s="209"/>
      <c r="C2551" s="210"/>
      <c r="D2551" s="237"/>
      <c r="E2551" s="211"/>
      <c r="F2551" s="788"/>
      <c r="G2551" s="201"/>
      <c r="H2551" s="201"/>
    </row>
    <row r="2552" spans="1:8" s="305" customFormat="1" x14ac:dyDescent="0.2">
      <c r="A2552" s="209"/>
      <c r="B2552" s="209"/>
      <c r="C2552" s="210"/>
      <c r="D2552" s="237"/>
      <c r="E2552" s="211"/>
      <c r="F2552" s="788"/>
      <c r="G2552" s="201"/>
      <c r="H2552" s="201"/>
    </row>
    <row r="2553" spans="1:8" s="305" customFormat="1" x14ac:dyDescent="0.2">
      <c r="A2553" s="209"/>
      <c r="B2553" s="209"/>
      <c r="C2553" s="210"/>
      <c r="D2553" s="237"/>
      <c r="E2553" s="211"/>
      <c r="F2553" s="788"/>
      <c r="G2553" s="201"/>
      <c r="H2553" s="201"/>
    </row>
    <row r="2554" spans="1:8" s="305" customFormat="1" x14ac:dyDescent="0.2">
      <c r="A2554" s="209"/>
      <c r="B2554" s="209"/>
      <c r="C2554" s="210"/>
      <c r="D2554" s="237"/>
      <c r="E2554" s="211"/>
      <c r="F2554" s="788"/>
      <c r="G2554" s="201"/>
      <c r="H2554" s="201"/>
    </row>
    <row r="2555" spans="1:8" s="305" customFormat="1" x14ac:dyDescent="0.2">
      <c r="A2555" s="209"/>
      <c r="B2555" s="209"/>
      <c r="C2555" s="210"/>
      <c r="D2555" s="237"/>
      <c r="E2555" s="211"/>
      <c r="F2555" s="788"/>
      <c r="G2555" s="201"/>
      <c r="H2555" s="201"/>
    </row>
    <row r="2556" spans="1:8" s="305" customFormat="1" x14ac:dyDescent="0.2">
      <c r="A2556" s="209"/>
      <c r="B2556" s="209"/>
      <c r="C2556" s="210"/>
      <c r="D2556" s="237"/>
      <c r="E2556" s="211"/>
      <c r="F2556" s="788"/>
      <c r="G2556" s="201"/>
      <c r="H2556" s="201"/>
    </row>
    <row r="2557" spans="1:8" s="305" customFormat="1" x14ac:dyDescent="0.2">
      <c r="A2557" s="209"/>
      <c r="B2557" s="209"/>
      <c r="C2557" s="210"/>
      <c r="D2557" s="237"/>
      <c r="E2557" s="211"/>
      <c r="F2557" s="788"/>
      <c r="G2557" s="201"/>
      <c r="H2557" s="201"/>
    </row>
    <row r="2558" spans="1:8" s="305" customFormat="1" x14ac:dyDescent="0.2">
      <c r="A2558" s="209"/>
      <c r="B2558" s="209"/>
      <c r="C2558" s="210"/>
      <c r="D2558" s="237"/>
      <c r="E2558" s="211"/>
      <c r="F2558" s="788"/>
      <c r="G2558" s="201"/>
      <c r="H2558" s="201"/>
    </row>
    <row r="2559" spans="1:8" s="305" customFormat="1" x14ac:dyDescent="0.2">
      <c r="A2559" s="209"/>
      <c r="B2559" s="209"/>
      <c r="C2559" s="210"/>
      <c r="D2559" s="237"/>
      <c r="E2559" s="211"/>
      <c r="F2559" s="788"/>
      <c r="G2559" s="201"/>
      <c r="H2559" s="201"/>
    </row>
    <row r="2560" spans="1:8" s="305" customFormat="1" x14ac:dyDescent="0.2">
      <c r="A2560" s="209"/>
      <c r="B2560" s="209"/>
      <c r="C2560" s="210"/>
      <c r="D2560" s="237"/>
      <c r="E2560" s="211"/>
      <c r="F2560" s="788"/>
      <c r="G2560" s="201"/>
      <c r="H2560" s="201"/>
    </row>
    <row r="2561" spans="1:8" s="305" customFormat="1" x14ac:dyDescent="0.2">
      <c r="A2561" s="209"/>
      <c r="B2561" s="209"/>
      <c r="C2561" s="210"/>
      <c r="D2561" s="237"/>
      <c r="E2561" s="211"/>
      <c r="F2561" s="788"/>
      <c r="G2561" s="201"/>
      <c r="H2561" s="201"/>
    </row>
    <row r="2562" spans="1:8" s="305" customFormat="1" x14ac:dyDescent="0.2">
      <c r="A2562" s="209"/>
      <c r="B2562" s="209"/>
      <c r="C2562" s="210"/>
      <c r="D2562" s="237"/>
      <c r="E2562" s="211"/>
      <c r="F2562" s="788"/>
      <c r="G2562" s="201"/>
      <c r="H2562" s="201"/>
    </row>
    <row r="2563" spans="1:8" s="305" customFormat="1" x14ac:dyDescent="0.2">
      <c r="A2563" s="209"/>
      <c r="B2563" s="209"/>
      <c r="C2563" s="210"/>
      <c r="D2563" s="237"/>
      <c r="E2563" s="211"/>
      <c r="F2563" s="788"/>
      <c r="G2563" s="201"/>
      <c r="H2563" s="201"/>
    </row>
    <row r="2564" spans="1:8" s="305" customFormat="1" x14ac:dyDescent="0.2">
      <c r="A2564" s="209"/>
      <c r="B2564" s="209"/>
      <c r="C2564" s="210"/>
      <c r="D2564" s="237"/>
      <c r="E2564" s="211"/>
      <c r="F2564" s="788"/>
      <c r="G2564" s="201"/>
      <c r="H2564" s="201"/>
    </row>
    <row r="2565" spans="1:8" s="305" customFormat="1" x14ac:dyDescent="0.2">
      <c r="A2565" s="209"/>
      <c r="B2565" s="209"/>
      <c r="C2565" s="210"/>
      <c r="D2565" s="237"/>
      <c r="E2565" s="211"/>
      <c r="F2565" s="788"/>
      <c r="G2565" s="201"/>
      <c r="H2565" s="201"/>
    </row>
    <row r="2566" spans="1:8" s="305" customFormat="1" x14ac:dyDescent="0.2">
      <c r="A2566" s="209"/>
      <c r="B2566" s="209"/>
      <c r="C2566" s="210"/>
      <c r="D2566" s="237"/>
      <c r="E2566" s="211"/>
      <c r="F2566" s="788"/>
      <c r="G2566" s="201"/>
      <c r="H2566" s="201"/>
    </row>
    <row r="2567" spans="1:8" s="305" customFormat="1" x14ac:dyDescent="0.2">
      <c r="A2567" s="209"/>
      <c r="B2567" s="209"/>
      <c r="C2567" s="210"/>
      <c r="D2567" s="237"/>
      <c r="E2567" s="211"/>
      <c r="F2567" s="788"/>
      <c r="G2567" s="201"/>
      <c r="H2567" s="201"/>
    </row>
    <row r="2568" spans="1:8" s="305" customFormat="1" x14ac:dyDescent="0.2">
      <c r="A2568" s="209"/>
      <c r="B2568" s="209"/>
      <c r="C2568" s="210"/>
      <c r="D2568" s="237"/>
      <c r="E2568" s="211"/>
      <c r="F2568" s="788"/>
      <c r="G2568" s="201"/>
      <c r="H2568" s="201"/>
    </row>
    <row r="2569" spans="1:8" s="305" customFormat="1" x14ac:dyDescent="0.2">
      <c r="A2569" s="209"/>
      <c r="B2569" s="209"/>
      <c r="C2569" s="210"/>
      <c r="D2569" s="237"/>
      <c r="E2569" s="211"/>
      <c r="F2569" s="788"/>
      <c r="G2569" s="201"/>
      <c r="H2569" s="201"/>
    </row>
    <row r="2570" spans="1:8" s="305" customFormat="1" x14ac:dyDescent="0.2">
      <c r="A2570" s="209"/>
      <c r="B2570" s="209"/>
      <c r="C2570" s="210"/>
      <c r="D2570" s="237"/>
      <c r="E2570" s="211"/>
      <c r="F2570" s="788"/>
      <c r="G2570" s="201"/>
      <c r="H2570" s="201"/>
    </row>
    <row r="2571" spans="1:8" s="305" customFormat="1" x14ac:dyDescent="0.2">
      <c r="A2571" s="209"/>
      <c r="B2571" s="209"/>
      <c r="C2571" s="210"/>
      <c r="D2571" s="237"/>
      <c r="E2571" s="211"/>
      <c r="F2571" s="788"/>
      <c r="G2571" s="201"/>
      <c r="H2571" s="201"/>
    </row>
    <row r="2572" spans="1:8" s="305" customFormat="1" x14ac:dyDescent="0.2">
      <c r="A2572" s="209"/>
      <c r="B2572" s="209"/>
      <c r="C2572" s="210"/>
      <c r="D2572" s="237"/>
      <c r="E2572" s="211"/>
      <c r="F2572" s="788"/>
      <c r="G2572" s="201"/>
      <c r="H2572" s="201"/>
    </row>
    <row r="2573" spans="1:8" s="305" customFormat="1" x14ac:dyDescent="0.2">
      <c r="A2573" s="209"/>
      <c r="B2573" s="209"/>
      <c r="C2573" s="210"/>
      <c r="D2573" s="237"/>
      <c r="E2573" s="211"/>
      <c r="F2573" s="788"/>
      <c r="G2573" s="201"/>
      <c r="H2573" s="201"/>
    </row>
    <row r="2574" spans="1:8" s="305" customFormat="1" x14ac:dyDescent="0.2">
      <c r="A2574" s="209"/>
      <c r="B2574" s="209"/>
      <c r="C2574" s="210"/>
      <c r="D2574" s="237"/>
      <c r="E2574" s="211"/>
      <c r="F2574" s="788"/>
      <c r="G2574" s="201"/>
      <c r="H2574" s="201"/>
    </row>
    <row r="2575" spans="1:8" s="305" customFormat="1" x14ac:dyDescent="0.2">
      <c r="A2575" s="209"/>
      <c r="B2575" s="209"/>
      <c r="C2575" s="210"/>
      <c r="D2575" s="237"/>
      <c r="E2575" s="211"/>
      <c r="F2575" s="788"/>
      <c r="G2575" s="201"/>
      <c r="H2575" s="201"/>
    </row>
    <row r="2576" spans="1:8" s="305" customFormat="1" x14ac:dyDescent="0.2">
      <c r="A2576" s="209"/>
      <c r="B2576" s="209"/>
      <c r="C2576" s="210"/>
      <c r="D2576" s="237"/>
      <c r="E2576" s="211"/>
      <c r="F2576" s="788"/>
      <c r="G2576" s="201"/>
      <c r="H2576" s="201"/>
    </row>
    <row r="2577" spans="1:8" s="305" customFormat="1" x14ac:dyDescent="0.2">
      <c r="A2577" s="209"/>
      <c r="B2577" s="209"/>
      <c r="C2577" s="210"/>
      <c r="D2577" s="237"/>
      <c r="E2577" s="211"/>
      <c r="F2577" s="788"/>
      <c r="G2577" s="201"/>
      <c r="H2577" s="201"/>
    </row>
    <row r="2578" spans="1:8" s="305" customFormat="1" x14ac:dyDescent="0.2">
      <c r="A2578" s="209"/>
      <c r="B2578" s="209"/>
      <c r="C2578" s="210"/>
      <c r="D2578" s="237"/>
      <c r="E2578" s="211"/>
      <c r="F2578" s="788"/>
      <c r="G2578" s="201"/>
      <c r="H2578" s="201"/>
    </row>
    <row r="2579" spans="1:8" s="305" customFormat="1" x14ac:dyDescent="0.2">
      <c r="A2579" s="209"/>
      <c r="B2579" s="209"/>
      <c r="C2579" s="210"/>
      <c r="D2579" s="237"/>
      <c r="E2579" s="211"/>
      <c r="F2579" s="788"/>
      <c r="G2579" s="201"/>
      <c r="H2579" s="201"/>
    </row>
    <row r="2580" spans="1:8" s="305" customFormat="1" x14ac:dyDescent="0.2">
      <c r="A2580" s="209"/>
      <c r="B2580" s="209"/>
      <c r="C2580" s="210"/>
      <c r="D2580" s="237"/>
      <c r="E2580" s="211"/>
      <c r="F2580" s="788"/>
      <c r="G2580" s="201"/>
      <c r="H2580" s="201"/>
    </row>
    <row r="2581" spans="1:8" s="305" customFormat="1" x14ac:dyDescent="0.2">
      <c r="A2581" s="209"/>
      <c r="B2581" s="209"/>
      <c r="C2581" s="210"/>
      <c r="D2581" s="237"/>
      <c r="E2581" s="211"/>
      <c r="F2581" s="788"/>
      <c r="G2581" s="201"/>
      <c r="H2581" s="201"/>
    </row>
    <row r="2582" spans="1:8" s="305" customFormat="1" x14ac:dyDescent="0.2">
      <c r="A2582" s="209"/>
      <c r="B2582" s="209"/>
      <c r="C2582" s="210"/>
      <c r="D2582" s="237"/>
      <c r="E2582" s="211"/>
      <c r="F2582" s="788"/>
      <c r="G2582" s="201"/>
      <c r="H2582" s="201"/>
    </row>
    <row r="2583" spans="1:8" s="305" customFormat="1" x14ac:dyDescent="0.2">
      <c r="A2583" s="209"/>
      <c r="B2583" s="209"/>
      <c r="C2583" s="210"/>
      <c r="D2583" s="237"/>
      <c r="E2583" s="211"/>
      <c r="F2583" s="788"/>
      <c r="G2583" s="201"/>
      <c r="H2583" s="201"/>
    </row>
    <row r="2584" spans="1:8" s="305" customFormat="1" x14ac:dyDescent="0.2">
      <c r="A2584" s="209"/>
      <c r="B2584" s="209"/>
      <c r="C2584" s="210"/>
      <c r="D2584" s="237"/>
      <c r="E2584" s="211"/>
      <c r="F2584" s="788"/>
      <c r="G2584" s="201"/>
      <c r="H2584" s="201"/>
    </row>
    <row r="2585" spans="1:8" s="305" customFormat="1" x14ac:dyDescent="0.2">
      <c r="A2585" s="209"/>
      <c r="B2585" s="209"/>
      <c r="C2585" s="210"/>
      <c r="D2585" s="237"/>
      <c r="E2585" s="211"/>
      <c r="F2585" s="788"/>
      <c r="G2585" s="201"/>
      <c r="H2585" s="201"/>
    </row>
    <row r="2586" spans="1:8" s="305" customFormat="1" x14ac:dyDescent="0.2">
      <c r="A2586" s="209"/>
      <c r="B2586" s="209"/>
      <c r="C2586" s="210"/>
      <c r="D2586" s="237"/>
      <c r="E2586" s="211"/>
      <c r="F2586" s="788"/>
      <c r="G2586" s="201"/>
      <c r="H2586" s="201"/>
    </row>
    <row r="2587" spans="1:8" s="305" customFormat="1" x14ac:dyDescent="0.2">
      <c r="A2587" s="209"/>
      <c r="B2587" s="209"/>
      <c r="C2587" s="210"/>
      <c r="D2587" s="237"/>
      <c r="E2587" s="211"/>
      <c r="F2587" s="788"/>
      <c r="G2587" s="201"/>
      <c r="H2587" s="201"/>
    </row>
    <row r="2588" spans="1:8" s="305" customFormat="1" x14ac:dyDescent="0.2">
      <c r="A2588" s="209"/>
      <c r="B2588" s="209"/>
      <c r="C2588" s="210"/>
      <c r="D2588" s="237"/>
      <c r="E2588" s="211"/>
      <c r="F2588" s="788"/>
      <c r="G2588" s="201"/>
      <c r="H2588" s="201"/>
    </row>
    <row r="2589" spans="1:8" s="305" customFormat="1" x14ac:dyDescent="0.2">
      <c r="A2589" s="209"/>
      <c r="B2589" s="209"/>
      <c r="C2589" s="210"/>
      <c r="D2589" s="237"/>
      <c r="E2589" s="211"/>
      <c r="F2589" s="788"/>
      <c r="G2589" s="201"/>
      <c r="H2589" s="201"/>
    </row>
    <row r="2590" spans="1:8" s="305" customFormat="1" x14ac:dyDescent="0.2">
      <c r="A2590" s="209"/>
      <c r="B2590" s="209"/>
      <c r="C2590" s="210"/>
      <c r="D2590" s="237"/>
      <c r="E2590" s="211"/>
      <c r="F2590" s="788"/>
      <c r="G2590" s="201"/>
      <c r="H2590" s="201"/>
    </row>
    <row r="2591" spans="1:8" s="305" customFormat="1" x14ac:dyDescent="0.2">
      <c r="A2591" s="209"/>
      <c r="B2591" s="209"/>
      <c r="C2591" s="210"/>
      <c r="D2591" s="237"/>
      <c r="E2591" s="211"/>
      <c r="F2591" s="788"/>
      <c r="G2591" s="201"/>
      <c r="H2591" s="201"/>
    </row>
    <row r="2592" spans="1:8" s="305" customFormat="1" x14ac:dyDescent="0.2">
      <c r="A2592" s="209"/>
      <c r="B2592" s="209"/>
      <c r="C2592" s="210"/>
      <c r="D2592" s="237"/>
      <c r="E2592" s="211"/>
      <c r="F2592" s="788"/>
      <c r="G2592" s="201"/>
      <c r="H2592" s="201"/>
    </row>
    <row r="2593" spans="1:8" s="305" customFormat="1" x14ac:dyDescent="0.2">
      <c r="A2593" s="209"/>
      <c r="B2593" s="209"/>
      <c r="C2593" s="210"/>
      <c r="D2593" s="237"/>
      <c r="E2593" s="211"/>
      <c r="F2593" s="788"/>
      <c r="G2593" s="201"/>
      <c r="H2593" s="201"/>
    </row>
    <row r="2594" spans="1:8" s="305" customFormat="1" x14ac:dyDescent="0.2">
      <c r="A2594" s="209"/>
      <c r="B2594" s="209"/>
      <c r="C2594" s="210"/>
      <c r="D2594" s="237"/>
      <c r="E2594" s="211"/>
      <c r="F2594" s="788"/>
      <c r="G2594" s="201"/>
      <c r="H2594" s="201"/>
    </row>
    <row r="2595" spans="1:8" s="305" customFormat="1" x14ac:dyDescent="0.2">
      <c r="A2595" s="209"/>
      <c r="B2595" s="209"/>
      <c r="C2595" s="210"/>
      <c r="D2595" s="237"/>
      <c r="E2595" s="211"/>
      <c r="F2595" s="788"/>
      <c r="G2595" s="201"/>
      <c r="H2595" s="201"/>
    </row>
    <row r="2596" spans="1:8" s="305" customFormat="1" x14ac:dyDescent="0.2">
      <c r="A2596" s="209"/>
      <c r="B2596" s="209"/>
      <c r="C2596" s="210"/>
      <c r="D2596" s="237"/>
      <c r="E2596" s="211"/>
      <c r="F2596" s="788"/>
      <c r="G2596" s="201"/>
      <c r="H2596" s="201"/>
    </row>
    <row r="2597" spans="1:8" s="305" customFormat="1" x14ac:dyDescent="0.2">
      <c r="A2597" s="209"/>
      <c r="B2597" s="209"/>
      <c r="C2597" s="210"/>
      <c r="D2597" s="237"/>
      <c r="E2597" s="211"/>
      <c r="F2597" s="788"/>
      <c r="G2597" s="201"/>
      <c r="H2597" s="201"/>
    </row>
    <row r="2598" spans="1:8" s="305" customFormat="1" x14ac:dyDescent="0.2">
      <c r="A2598" s="209"/>
      <c r="B2598" s="209"/>
      <c r="C2598" s="210"/>
      <c r="D2598" s="237"/>
      <c r="E2598" s="211"/>
      <c r="F2598" s="788"/>
      <c r="G2598" s="201"/>
      <c r="H2598" s="201"/>
    </row>
    <row r="2599" spans="1:8" s="305" customFormat="1" x14ac:dyDescent="0.2">
      <c r="A2599" s="209"/>
      <c r="B2599" s="209"/>
      <c r="C2599" s="210"/>
      <c r="D2599" s="237"/>
      <c r="E2599" s="211"/>
      <c r="F2599" s="788"/>
      <c r="G2599" s="201"/>
      <c r="H2599" s="201"/>
    </row>
    <row r="2600" spans="1:8" s="305" customFormat="1" x14ac:dyDescent="0.2">
      <c r="A2600" s="209"/>
      <c r="B2600" s="209"/>
      <c r="C2600" s="210"/>
      <c r="D2600" s="237"/>
      <c r="E2600" s="211"/>
      <c r="F2600" s="788"/>
      <c r="G2600" s="201"/>
      <c r="H2600" s="201"/>
    </row>
    <row r="2601" spans="1:8" s="305" customFormat="1" x14ac:dyDescent="0.2">
      <c r="A2601" s="209"/>
      <c r="B2601" s="209"/>
      <c r="C2601" s="210"/>
      <c r="D2601" s="237"/>
      <c r="E2601" s="211"/>
      <c r="F2601" s="788"/>
      <c r="G2601" s="201"/>
      <c r="H2601" s="201"/>
    </row>
    <row r="2602" spans="1:8" s="305" customFormat="1" x14ac:dyDescent="0.2">
      <c r="A2602" s="209"/>
      <c r="B2602" s="209"/>
      <c r="C2602" s="210"/>
      <c r="D2602" s="237"/>
      <c r="E2602" s="211"/>
      <c r="F2602" s="788"/>
      <c r="G2602" s="201"/>
      <c r="H2602" s="201"/>
    </row>
    <row r="2603" spans="1:8" s="305" customFormat="1" x14ac:dyDescent="0.2">
      <c r="A2603" s="209"/>
      <c r="B2603" s="209"/>
      <c r="C2603" s="210"/>
      <c r="D2603" s="237"/>
      <c r="E2603" s="211"/>
      <c r="F2603" s="788"/>
      <c r="G2603" s="201"/>
      <c r="H2603" s="201"/>
    </row>
    <row r="2604" spans="1:8" s="305" customFormat="1" x14ac:dyDescent="0.2">
      <c r="A2604" s="209"/>
      <c r="B2604" s="209"/>
      <c r="C2604" s="210"/>
      <c r="D2604" s="237"/>
      <c r="E2604" s="211"/>
      <c r="F2604" s="788"/>
      <c r="G2604" s="201"/>
      <c r="H2604" s="201"/>
    </row>
    <row r="2605" spans="1:8" s="305" customFormat="1" x14ac:dyDescent="0.2">
      <c r="A2605" s="209"/>
      <c r="B2605" s="209"/>
      <c r="C2605" s="210"/>
      <c r="D2605" s="237"/>
      <c r="E2605" s="211"/>
      <c r="F2605" s="788"/>
      <c r="G2605" s="201"/>
      <c r="H2605" s="201"/>
    </row>
    <row r="2606" spans="1:8" s="305" customFormat="1" x14ac:dyDescent="0.2">
      <c r="A2606" s="209"/>
      <c r="B2606" s="209"/>
      <c r="C2606" s="210"/>
      <c r="D2606" s="237"/>
      <c r="E2606" s="211"/>
      <c r="F2606" s="788"/>
      <c r="G2606" s="201"/>
      <c r="H2606" s="201"/>
    </row>
    <row r="2607" spans="1:8" s="305" customFormat="1" x14ac:dyDescent="0.2">
      <c r="A2607" s="209"/>
      <c r="B2607" s="209"/>
      <c r="C2607" s="210"/>
      <c r="D2607" s="237"/>
      <c r="E2607" s="211"/>
      <c r="F2607" s="788"/>
      <c r="G2607" s="201"/>
      <c r="H2607" s="201"/>
    </row>
    <row r="2608" spans="1:8" s="305" customFormat="1" x14ac:dyDescent="0.2">
      <c r="A2608" s="209"/>
      <c r="B2608" s="209"/>
      <c r="C2608" s="210"/>
      <c r="D2608" s="237"/>
      <c r="E2608" s="211"/>
      <c r="F2608" s="788"/>
      <c r="G2608" s="201"/>
      <c r="H2608" s="201"/>
    </row>
    <row r="2609" spans="1:8" s="305" customFormat="1" x14ac:dyDescent="0.2">
      <c r="A2609" s="209"/>
      <c r="B2609" s="209"/>
      <c r="C2609" s="210"/>
      <c r="D2609" s="237"/>
      <c r="E2609" s="211"/>
      <c r="F2609" s="788"/>
      <c r="G2609" s="201"/>
      <c r="H2609" s="201"/>
    </row>
    <row r="2610" spans="1:8" s="305" customFormat="1" x14ac:dyDescent="0.2">
      <c r="A2610" s="209"/>
      <c r="B2610" s="209"/>
      <c r="C2610" s="210"/>
      <c r="D2610" s="237"/>
      <c r="E2610" s="211"/>
      <c r="F2610" s="788"/>
      <c r="G2610" s="201"/>
      <c r="H2610" s="201"/>
    </row>
    <row r="2611" spans="1:8" s="305" customFormat="1" x14ac:dyDescent="0.2">
      <c r="A2611" s="209"/>
      <c r="B2611" s="209"/>
      <c r="C2611" s="210"/>
      <c r="D2611" s="237"/>
      <c r="E2611" s="211"/>
      <c r="F2611" s="788"/>
      <c r="G2611" s="201"/>
      <c r="H2611" s="201"/>
    </row>
    <row r="2612" spans="1:8" s="305" customFormat="1" x14ac:dyDescent="0.2">
      <c r="A2612" s="209"/>
      <c r="B2612" s="209"/>
      <c r="C2612" s="210"/>
      <c r="D2612" s="237"/>
      <c r="E2612" s="211"/>
      <c r="F2612" s="788"/>
      <c r="G2612" s="201"/>
      <c r="H2612" s="201"/>
    </row>
    <row r="2613" spans="1:8" s="305" customFormat="1" x14ac:dyDescent="0.2">
      <c r="A2613" s="209"/>
      <c r="B2613" s="209"/>
      <c r="C2613" s="210"/>
      <c r="D2613" s="237"/>
      <c r="E2613" s="211"/>
      <c r="F2613" s="788"/>
      <c r="G2613" s="201"/>
      <c r="H2613" s="201"/>
    </row>
    <row r="2614" spans="1:8" s="305" customFormat="1" x14ac:dyDescent="0.2">
      <c r="A2614" s="209"/>
      <c r="B2614" s="209"/>
      <c r="C2614" s="210"/>
      <c r="D2614" s="237"/>
      <c r="E2614" s="211"/>
      <c r="F2614" s="788"/>
      <c r="G2614" s="201"/>
      <c r="H2614" s="201"/>
    </row>
    <row r="2615" spans="1:8" s="305" customFormat="1" x14ac:dyDescent="0.2">
      <c r="A2615" s="209"/>
      <c r="B2615" s="209"/>
      <c r="C2615" s="210"/>
      <c r="D2615" s="237"/>
      <c r="E2615" s="211"/>
      <c r="F2615" s="788"/>
      <c r="G2615" s="201"/>
      <c r="H2615" s="201"/>
    </row>
    <row r="2616" spans="1:8" s="305" customFormat="1" x14ac:dyDescent="0.2">
      <c r="A2616" s="209"/>
      <c r="B2616" s="209"/>
      <c r="C2616" s="210"/>
      <c r="D2616" s="237"/>
      <c r="E2616" s="211"/>
      <c r="F2616" s="788"/>
      <c r="G2616" s="201"/>
      <c r="H2616" s="201"/>
    </row>
    <row r="2617" spans="1:8" s="305" customFormat="1" x14ac:dyDescent="0.2">
      <c r="A2617" s="209"/>
      <c r="B2617" s="209"/>
      <c r="C2617" s="210"/>
      <c r="D2617" s="237"/>
      <c r="E2617" s="211"/>
      <c r="F2617" s="788"/>
      <c r="G2617" s="201"/>
      <c r="H2617" s="201"/>
    </row>
    <row r="2618" spans="1:8" s="305" customFormat="1" x14ac:dyDescent="0.2">
      <c r="A2618" s="209"/>
      <c r="B2618" s="209"/>
      <c r="C2618" s="210"/>
      <c r="D2618" s="237"/>
      <c r="E2618" s="211"/>
      <c r="F2618" s="788"/>
      <c r="G2618" s="201"/>
      <c r="H2618" s="201"/>
    </row>
    <row r="2619" spans="1:8" s="305" customFormat="1" x14ac:dyDescent="0.2">
      <c r="A2619" s="209"/>
      <c r="B2619" s="209"/>
      <c r="C2619" s="210"/>
      <c r="D2619" s="237"/>
      <c r="E2619" s="211"/>
      <c r="F2619" s="788"/>
      <c r="G2619" s="201"/>
      <c r="H2619" s="201"/>
    </row>
    <row r="2620" spans="1:8" s="305" customFormat="1" x14ac:dyDescent="0.2">
      <c r="A2620" s="209"/>
      <c r="B2620" s="209"/>
      <c r="C2620" s="210"/>
      <c r="D2620" s="237"/>
      <c r="E2620" s="211"/>
      <c r="F2620" s="788"/>
      <c r="G2620" s="201"/>
      <c r="H2620" s="201"/>
    </row>
    <row r="2621" spans="1:8" s="305" customFormat="1" x14ac:dyDescent="0.2">
      <c r="A2621" s="209"/>
      <c r="B2621" s="209"/>
      <c r="C2621" s="210"/>
      <c r="D2621" s="237"/>
      <c r="E2621" s="211"/>
      <c r="F2621" s="788"/>
      <c r="G2621" s="201"/>
      <c r="H2621" s="201"/>
    </row>
    <row r="2622" spans="1:8" s="305" customFormat="1" x14ac:dyDescent="0.2">
      <c r="A2622" s="209"/>
      <c r="B2622" s="209"/>
      <c r="C2622" s="210"/>
      <c r="D2622" s="237"/>
      <c r="E2622" s="211"/>
      <c r="F2622" s="788"/>
      <c r="G2622" s="201"/>
      <c r="H2622" s="201"/>
    </row>
    <row r="2623" spans="1:8" s="305" customFormat="1" x14ac:dyDescent="0.2">
      <c r="A2623" s="209"/>
      <c r="B2623" s="209"/>
      <c r="C2623" s="210"/>
      <c r="D2623" s="237"/>
      <c r="E2623" s="211"/>
      <c r="F2623" s="788"/>
      <c r="G2623" s="201"/>
      <c r="H2623" s="201"/>
    </row>
    <row r="2624" spans="1:8" s="305" customFormat="1" x14ac:dyDescent="0.2">
      <c r="A2624" s="209"/>
      <c r="B2624" s="209"/>
      <c r="C2624" s="210"/>
      <c r="D2624" s="237"/>
      <c r="E2624" s="211"/>
      <c r="F2624" s="788"/>
      <c r="G2624" s="201"/>
      <c r="H2624" s="201"/>
    </row>
    <row r="2625" spans="1:8" s="305" customFormat="1" x14ac:dyDescent="0.2">
      <c r="A2625" s="209"/>
      <c r="B2625" s="209"/>
      <c r="C2625" s="210"/>
      <c r="D2625" s="237"/>
      <c r="E2625" s="211"/>
      <c r="F2625" s="788"/>
      <c r="G2625" s="201"/>
      <c r="H2625" s="201"/>
    </row>
    <row r="2626" spans="1:8" s="305" customFormat="1" x14ac:dyDescent="0.2">
      <c r="A2626" s="209"/>
      <c r="B2626" s="209"/>
      <c r="C2626" s="210"/>
      <c r="D2626" s="237"/>
      <c r="E2626" s="211"/>
      <c r="F2626" s="788"/>
      <c r="G2626" s="201"/>
      <c r="H2626" s="201"/>
    </row>
    <row r="2627" spans="1:8" s="305" customFormat="1" x14ac:dyDescent="0.2">
      <c r="A2627" s="209"/>
      <c r="B2627" s="209"/>
      <c r="C2627" s="210"/>
      <c r="D2627" s="237"/>
      <c r="E2627" s="211"/>
      <c r="F2627" s="788"/>
      <c r="G2627" s="201"/>
      <c r="H2627" s="201"/>
    </row>
    <row r="2628" spans="1:8" s="305" customFormat="1" x14ac:dyDescent="0.2">
      <c r="A2628" s="209"/>
      <c r="B2628" s="209"/>
      <c r="C2628" s="210"/>
      <c r="D2628" s="237"/>
      <c r="E2628" s="211"/>
      <c r="F2628" s="788"/>
      <c r="G2628" s="201"/>
      <c r="H2628" s="201"/>
    </row>
    <row r="2629" spans="1:8" s="305" customFormat="1" x14ac:dyDescent="0.2">
      <c r="A2629" s="209"/>
      <c r="B2629" s="209"/>
      <c r="C2629" s="210"/>
      <c r="D2629" s="237"/>
      <c r="E2629" s="211"/>
      <c r="F2629" s="788"/>
      <c r="G2629" s="201"/>
      <c r="H2629" s="201"/>
    </row>
    <row r="2630" spans="1:8" s="305" customFormat="1" x14ac:dyDescent="0.2">
      <c r="A2630" s="209"/>
      <c r="B2630" s="209"/>
      <c r="C2630" s="210"/>
      <c r="D2630" s="237"/>
      <c r="E2630" s="211"/>
      <c r="F2630" s="788"/>
      <c r="G2630" s="201"/>
      <c r="H2630" s="201"/>
    </row>
    <row r="2631" spans="1:8" s="305" customFormat="1" x14ac:dyDescent="0.2">
      <c r="A2631" s="209"/>
      <c r="B2631" s="209"/>
      <c r="C2631" s="210"/>
      <c r="D2631" s="237"/>
      <c r="E2631" s="211"/>
      <c r="F2631" s="788"/>
      <c r="G2631" s="201"/>
      <c r="H2631" s="201"/>
    </row>
    <row r="2632" spans="1:8" s="305" customFormat="1" x14ac:dyDescent="0.2">
      <c r="A2632" s="209"/>
      <c r="B2632" s="209"/>
      <c r="C2632" s="210"/>
      <c r="D2632" s="237"/>
      <c r="E2632" s="211"/>
      <c r="F2632" s="788"/>
      <c r="G2632" s="201"/>
      <c r="H2632" s="201"/>
    </row>
    <row r="2633" spans="1:8" s="305" customFormat="1" x14ac:dyDescent="0.2">
      <c r="A2633" s="209"/>
      <c r="B2633" s="209"/>
      <c r="C2633" s="210"/>
      <c r="D2633" s="237"/>
      <c r="E2633" s="211"/>
      <c r="F2633" s="788"/>
      <c r="G2633" s="201"/>
      <c r="H2633" s="201"/>
    </row>
    <row r="2634" spans="1:8" s="305" customFormat="1" x14ac:dyDescent="0.2">
      <c r="A2634" s="209"/>
      <c r="B2634" s="209"/>
      <c r="C2634" s="210"/>
      <c r="D2634" s="237"/>
      <c r="E2634" s="211"/>
      <c r="F2634" s="788"/>
      <c r="G2634" s="201"/>
      <c r="H2634" s="201"/>
    </row>
    <row r="2635" spans="1:8" s="305" customFormat="1" x14ac:dyDescent="0.2">
      <c r="A2635" s="209"/>
      <c r="B2635" s="209"/>
      <c r="C2635" s="210"/>
      <c r="D2635" s="237"/>
      <c r="E2635" s="211"/>
      <c r="F2635" s="788"/>
      <c r="G2635" s="201"/>
      <c r="H2635" s="201"/>
    </row>
    <row r="2636" spans="1:8" s="305" customFormat="1" x14ac:dyDescent="0.2">
      <c r="A2636" s="209"/>
      <c r="B2636" s="209"/>
      <c r="C2636" s="210"/>
      <c r="D2636" s="237"/>
      <c r="E2636" s="211"/>
      <c r="F2636" s="788"/>
      <c r="G2636" s="201"/>
      <c r="H2636" s="201"/>
    </row>
    <row r="2637" spans="1:8" s="305" customFormat="1" x14ac:dyDescent="0.2">
      <c r="A2637" s="209"/>
      <c r="B2637" s="209"/>
      <c r="C2637" s="210"/>
      <c r="D2637" s="237"/>
      <c r="E2637" s="211"/>
      <c r="F2637" s="788"/>
      <c r="G2637" s="201"/>
      <c r="H2637" s="201"/>
    </row>
    <row r="2638" spans="1:8" s="305" customFormat="1" x14ac:dyDescent="0.2">
      <c r="A2638" s="209"/>
      <c r="B2638" s="209"/>
      <c r="C2638" s="210"/>
      <c r="D2638" s="237"/>
      <c r="E2638" s="211"/>
      <c r="F2638" s="788"/>
      <c r="G2638" s="201"/>
      <c r="H2638" s="201"/>
    </row>
    <row r="2639" spans="1:8" s="305" customFormat="1" x14ac:dyDescent="0.2">
      <c r="A2639" s="209"/>
      <c r="B2639" s="209"/>
      <c r="C2639" s="210"/>
      <c r="D2639" s="237"/>
      <c r="E2639" s="211"/>
      <c r="F2639" s="788"/>
      <c r="G2639" s="201"/>
      <c r="H2639" s="201"/>
    </row>
    <row r="2640" spans="1:8" s="305" customFormat="1" x14ac:dyDescent="0.2">
      <c r="A2640" s="209"/>
      <c r="B2640" s="209"/>
      <c r="C2640" s="210"/>
      <c r="D2640" s="237"/>
      <c r="E2640" s="211"/>
      <c r="F2640" s="788"/>
      <c r="G2640" s="201"/>
      <c r="H2640" s="201"/>
    </row>
    <row r="2641" spans="1:8" s="305" customFormat="1" x14ac:dyDescent="0.2">
      <c r="A2641" s="209"/>
      <c r="B2641" s="209"/>
      <c r="C2641" s="210"/>
      <c r="D2641" s="237"/>
      <c r="E2641" s="211"/>
      <c r="F2641" s="788"/>
      <c r="G2641" s="201"/>
      <c r="H2641" s="201"/>
    </row>
    <row r="2642" spans="1:8" s="305" customFormat="1" x14ac:dyDescent="0.2">
      <c r="A2642" s="209"/>
      <c r="B2642" s="209"/>
      <c r="C2642" s="210"/>
      <c r="D2642" s="237"/>
      <c r="E2642" s="211"/>
      <c r="F2642" s="788"/>
      <c r="G2642" s="201"/>
      <c r="H2642" s="201"/>
    </row>
    <row r="2643" spans="1:8" s="305" customFormat="1" x14ac:dyDescent="0.2">
      <c r="A2643" s="209"/>
      <c r="B2643" s="209"/>
      <c r="C2643" s="210"/>
      <c r="D2643" s="237"/>
      <c r="E2643" s="211"/>
      <c r="F2643" s="788"/>
      <c r="G2643" s="201"/>
      <c r="H2643" s="201"/>
    </row>
    <row r="2644" spans="1:8" s="305" customFormat="1" x14ac:dyDescent="0.2">
      <c r="A2644" s="209"/>
      <c r="B2644" s="209"/>
      <c r="C2644" s="210"/>
      <c r="D2644" s="237"/>
      <c r="E2644" s="211"/>
      <c r="F2644" s="788"/>
      <c r="G2644" s="201"/>
      <c r="H2644" s="201"/>
    </row>
    <row r="2645" spans="1:8" s="305" customFormat="1" x14ac:dyDescent="0.2">
      <c r="A2645" s="209"/>
      <c r="B2645" s="209"/>
      <c r="C2645" s="210"/>
      <c r="D2645" s="237"/>
      <c r="E2645" s="211"/>
      <c r="F2645" s="788"/>
      <c r="G2645" s="201"/>
      <c r="H2645" s="201"/>
    </row>
    <row r="2646" spans="1:8" s="305" customFormat="1" x14ac:dyDescent="0.2">
      <c r="A2646" s="209"/>
      <c r="B2646" s="209"/>
      <c r="C2646" s="210"/>
      <c r="D2646" s="237"/>
      <c r="E2646" s="211"/>
      <c r="F2646" s="788"/>
      <c r="G2646" s="201"/>
      <c r="H2646" s="201"/>
    </row>
    <row r="2647" spans="1:8" s="305" customFormat="1" x14ac:dyDescent="0.2">
      <c r="A2647" s="209"/>
      <c r="B2647" s="209"/>
      <c r="C2647" s="210"/>
      <c r="D2647" s="237"/>
      <c r="E2647" s="211"/>
      <c r="F2647" s="788"/>
      <c r="G2647" s="201"/>
      <c r="H2647" s="201"/>
    </row>
    <row r="2648" spans="1:8" s="305" customFormat="1" x14ac:dyDescent="0.2">
      <c r="A2648" s="209"/>
      <c r="B2648" s="209"/>
      <c r="C2648" s="210"/>
      <c r="D2648" s="237"/>
      <c r="E2648" s="211"/>
      <c r="F2648" s="788"/>
      <c r="G2648" s="201"/>
      <c r="H2648" s="201"/>
    </row>
    <row r="2649" spans="1:8" s="305" customFormat="1" x14ac:dyDescent="0.2">
      <c r="A2649" s="209"/>
      <c r="B2649" s="209"/>
      <c r="C2649" s="210"/>
      <c r="D2649" s="237"/>
      <c r="E2649" s="211"/>
      <c r="F2649" s="788"/>
      <c r="G2649" s="201"/>
      <c r="H2649" s="201"/>
    </row>
    <row r="2650" spans="1:8" s="305" customFormat="1" x14ac:dyDescent="0.2">
      <c r="A2650" s="209"/>
      <c r="B2650" s="209"/>
      <c r="C2650" s="210"/>
      <c r="D2650" s="237"/>
      <c r="E2650" s="211"/>
      <c r="F2650" s="788"/>
      <c r="G2650" s="201"/>
      <c r="H2650" s="201"/>
    </row>
    <row r="2651" spans="1:8" s="305" customFormat="1" x14ac:dyDescent="0.2">
      <c r="A2651" s="209"/>
      <c r="B2651" s="209"/>
      <c r="C2651" s="210"/>
      <c r="D2651" s="237"/>
      <c r="E2651" s="211"/>
      <c r="F2651" s="788"/>
      <c r="G2651" s="201"/>
      <c r="H2651" s="201"/>
    </row>
    <row r="2652" spans="1:8" s="305" customFormat="1" x14ac:dyDescent="0.2">
      <c r="A2652" s="209"/>
      <c r="B2652" s="209"/>
      <c r="C2652" s="210"/>
      <c r="D2652" s="237"/>
      <c r="E2652" s="211"/>
      <c r="F2652" s="788"/>
      <c r="G2652" s="201"/>
      <c r="H2652" s="201"/>
    </row>
    <row r="2653" spans="1:8" s="305" customFormat="1" x14ac:dyDescent="0.2">
      <c r="A2653" s="209"/>
      <c r="B2653" s="209"/>
      <c r="C2653" s="210"/>
      <c r="D2653" s="237"/>
      <c r="E2653" s="211"/>
      <c r="F2653" s="788"/>
      <c r="G2653" s="201"/>
      <c r="H2653" s="201"/>
    </row>
    <row r="2654" spans="1:8" s="305" customFormat="1" x14ac:dyDescent="0.2">
      <c r="A2654" s="209"/>
      <c r="B2654" s="209"/>
      <c r="C2654" s="210"/>
      <c r="D2654" s="237"/>
      <c r="E2654" s="211"/>
      <c r="F2654" s="788"/>
      <c r="G2654" s="201"/>
      <c r="H2654" s="201"/>
    </row>
    <row r="2655" spans="1:8" s="305" customFormat="1" x14ac:dyDescent="0.2">
      <c r="A2655" s="209"/>
      <c r="B2655" s="209"/>
      <c r="C2655" s="210"/>
      <c r="D2655" s="237"/>
      <c r="E2655" s="211"/>
      <c r="F2655" s="788"/>
      <c r="G2655" s="201"/>
      <c r="H2655" s="201"/>
    </row>
    <row r="2656" spans="1:8" s="305" customFormat="1" x14ac:dyDescent="0.2">
      <c r="A2656" s="209"/>
      <c r="B2656" s="209"/>
      <c r="C2656" s="210"/>
      <c r="D2656" s="237"/>
      <c r="E2656" s="211"/>
      <c r="F2656" s="788"/>
      <c r="G2656" s="201"/>
      <c r="H2656" s="201"/>
    </row>
    <row r="2657" spans="1:8" s="305" customFormat="1" x14ac:dyDescent="0.2">
      <c r="A2657" s="209"/>
      <c r="B2657" s="209"/>
      <c r="C2657" s="210"/>
      <c r="D2657" s="237"/>
      <c r="E2657" s="211"/>
      <c r="F2657" s="788"/>
      <c r="G2657" s="201"/>
      <c r="H2657" s="201"/>
    </row>
    <row r="2658" spans="1:8" s="305" customFormat="1" x14ac:dyDescent="0.2">
      <c r="A2658" s="209"/>
      <c r="B2658" s="209"/>
      <c r="C2658" s="210"/>
      <c r="D2658" s="237"/>
      <c r="E2658" s="211"/>
      <c r="F2658" s="788"/>
      <c r="G2658" s="201"/>
      <c r="H2658" s="201"/>
    </row>
    <row r="2659" spans="1:8" s="305" customFormat="1" x14ac:dyDescent="0.2">
      <c r="A2659" s="209"/>
      <c r="B2659" s="209"/>
      <c r="C2659" s="210"/>
      <c r="D2659" s="237"/>
      <c r="E2659" s="211"/>
      <c r="F2659" s="788"/>
      <c r="G2659" s="201"/>
      <c r="H2659" s="201"/>
    </row>
    <row r="2660" spans="1:8" s="305" customFormat="1" x14ac:dyDescent="0.2">
      <c r="A2660" s="209"/>
      <c r="B2660" s="209"/>
      <c r="C2660" s="210"/>
      <c r="D2660" s="237"/>
      <c r="E2660" s="211"/>
      <c r="F2660" s="788"/>
      <c r="G2660" s="201"/>
      <c r="H2660" s="201"/>
    </row>
    <row r="2661" spans="1:8" s="305" customFormat="1" x14ac:dyDescent="0.2">
      <c r="A2661" s="209"/>
      <c r="B2661" s="209"/>
      <c r="C2661" s="210"/>
      <c r="D2661" s="237"/>
      <c r="E2661" s="211"/>
      <c r="F2661" s="788"/>
      <c r="G2661" s="201"/>
      <c r="H2661" s="201"/>
    </row>
    <row r="2662" spans="1:8" s="305" customFormat="1" x14ac:dyDescent="0.2">
      <c r="A2662" s="209"/>
      <c r="B2662" s="209"/>
      <c r="C2662" s="210"/>
      <c r="D2662" s="237"/>
      <c r="E2662" s="211"/>
      <c r="F2662" s="788"/>
      <c r="G2662" s="201"/>
      <c r="H2662" s="201"/>
    </row>
    <row r="2663" spans="1:8" s="305" customFormat="1" x14ac:dyDescent="0.2">
      <c r="A2663" s="209"/>
      <c r="B2663" s="209"/>
      <c r="C2663" s="210"/>
      <c r="D2663" s="237"/>
      <c r="E2663" s="211"/>
      <c r="F2663" s="788"/>
      <c r="G2663" s="201"/>
      <c r="H2663" s="201"/>
    </row>
    <row r="2664" spans="1:8" s="305" customFormat="1" x14ac:dyDescent="0.2">
      <c r="A2664" s="209"/>
      <c r="B2664" s="209"/>
      <c r="C2664" s="210"/>
      <c r="D2664" s="237"/>
      <c r="E2664" s="211"/>
      <c r="F2664" s="788"/>
      <c r="G2664" s="201"/>
      <c r="H2664" s="201"/>
    </row>
    <row r="2665" spans="1:8" s="305" customFormat="1" x14ac:dyDescent="0.2">
      <c r="A2665" s="209"/>
      <c r="B2665" s="209"/>
      <c r="C2665" s="210"/>
      <c r="D2665" s="237"/>
      <c r="E2665" s="211"/>
      <c r="F2665" s="788"/>
      <c r="G2665" s="201"/>
      <c r="H2665" s="201"/>
    </row>
    <row r="2666" spans="1:8" s="305" customFormat="1" x14ac:dyDescent="0.2">
      <c r="A2666" s="209"/>
      <c r="B2666" s="209"/>
      <c r="C2666" s="210"/>
      <c r="D2666" s="237"/>
      <c r="E2666" s="211"/>
      <c r="F2666" s="788"/>
      <c r="G2666" s="201"/>
      <c r="H2666" s="201"/>
    </row>
    <row r="2667" spans="1:8" s="305" customFormat="1" x14ac:dyDescent="0.2">
      <c r="A2667" s="209"/>
      <c r="B2667" s="209"/>
      <c r="C2667" s="210"/>
      <c r="D2667" s="237"/>
      <c r="E2667" s="211"/>
      <c r="F2667" s="788"/>
      <c r="G2667" s="201"/>
      <c r="H2667" s="201"/>
    </row>
    <row r="2668" spans="1:8" s="305" customFormat="1" x14ac:dyDescent="0.2">
      <c r="A2668" s="209"/>
      <c r="B2668" s="209"/>
      <c r="C2668" s="210"/>
      <c r="D2668" s="237"/>
      <c r="E2668" s="211"/>
      <c r="F2668" s="788"/>
      <c r="G2668" s="201"/>
      <c r="H2668" s="201"/>
    </row>
    <row r="2669" spans="1:8" s="305" customFormat="1" x14ac:dyDescent="0.2">
      <c r="A2669" s="209"/>
      <c r="B2669" s="209"/>
      <c r="C2669" s="210"/>
      <c r="D2669" s="237"/>
      <c r="E2669" s="211"/>
      <c r="F2669" s="788"/>
      <c r="G2669" s="201"/>
      <c r="H2669" s="201"/>
    </row>
    <row r="2670" spans="1:8" s="305" customFormat="1" x14ac:dyDescent="0.2">
      <c r="A2670" s="209"/>
      <c r="B2670" s="209"/>
      <c r="C2670" s="210"/>
      <c r="D2670" s="237"/>
      <c r="E2670" s="211"/>
      <c r="F2670" s="788"/>
      <c r="G2670" s="201"/>
      <c r="H2670" s="201"/>
    </row>
    <row r="2671" spans="1:8" s="305" customFormat="1" x14ac:dyDescent="0.2">
      <c r="A2671" s="209"/>
      <c r="B2671" s="209"/>
      <c r="C2671" s="210"/>
      <c r="D2671" s="237"/>
      <c r="E2671" s="211"/>
      <c r="F2671" s="788"/>
      <c r="G2671" s="201"/>
      <c r="H2671" s="201"/>
    </row>
    <row r="2672" spans="1:8" s="305" customFormat="1" x14ac:dyDescent="0.2">
      <c r="A2672" s="209"/>
      <c r="B2672" s="209"/>
      <c r="C2672" s="210"/>
      <c r="D2672" s="237"/>
      <c r="E2672" s="211"/>
      <c r="F2672" s="788"/>
      <c r="G2672" s="201"/>
      <c r="H2672" s="201"/>
    </row>
    <row r="2673" spans="1:8" s="305" customFormat="1" x14ac:dyDescent="0.2">
      <c r="A2673" s="209"/>
      <c r="B2673" s="209"/>
      <c r="C2673" s="210"/>
      <c r="D2673" s="237"/>
      <c r="E2673" s="211"/>
      <c r="F2673" s="788"/>
      <c r="G2673" s="201"/>
      <c r="H2673" s="201"/>
    </row>
    <row r="2674" spans="1:8" s="305" customFormat="1" x14ac:dyDescent="0.2">
      <c r="A2674" s="209"/>
      <c r="B2674" s="209"/>
      <c r="C2674" s="210"/>
      <c r="D2674" s="237"/>
      <c r="E2674" s="211"/>
      <c r="F2674" s="788"/>
      <c r="G2674" s="201"/>
      <c r="H2674" s="201"/>
    </row>
    <row r="2675" spans="1:8" s="305" customFormat="1" x14ac:dyDescent="0.2">
      <c r="A2675" s="209"/>
      <c r="B2675" s="209"/>
      <c r="C2675" s="210"/>
      <c r="D2675" s="237"/>
      <c r="E2675" s="211"/>
      <c r="F2675" s="788"/>
      <c r="G2675" s="201"/>
      <c r="H2675" s="201"/>
    </row>
    <row r="2676" spans="1:8" s="305" customFormat="1" x14ac:dyDescent="0.2">
      <c r="A2676" s="209"/>
      <c r="B2676" s="209"/>
      <c r="C2676" s="210"/>
      <c r="D2676" s="237"/>
      <c r="E2676" s="211"/>
      <c r="F2676" s="788"/>
      <c r="G2676" s="201"/>
      <c r="H2676" s="201"/>
    </row>
    <row r="2677" spans="1:8" s="305" customFormat="1" x14ac:dyDescent="0.2">
      <c r="A2677" s="209"/>
      <c r="B2677" s="209"/>
      <c r="C2677" s="210"/>
      <c r="D2677" s="237"/>
      <c r="E2677" s="211"/>
      <c r="F2677" s="788"/>
      <c r="G2677" s="201"/>
      <c r="H2677" s="201"/>
    </row>
    <row r="2678" spans="1:8" s="305" customFormat="1" x14ac:dyDescent="0.2">
      <c r="A2678" s="209"/>
      <c r="B2678" s="209"/>
      <c r="C2678" s="210"/>
      <c r="D2678" s="237"/>
      <c r="E2678" s="211"/>
      <c r="F2678" s="788"/>
      <c r="G2678" s="201"/>
      <c r="H2678" s="201"/>
    </row>
    <row r="2679" spans="1:8" s="305" customFormat="1" x14ac:dyDescent="0.2">
      <c r="A2679" s="209"/>
      <c r="B2679" s="209"/>
      <c r="C2679" s="210"/>
      <c r="D2679" s="237"/>
      <c r="E2679" s="211"/>
      <c r="F2679" s="788"/>
      <c r="G2679" s="201"/>
      <c r="H2679" s="201"/>
    </row>
    <row r="2680" spans="1:8" s="305" customFormat="1" x14ac:dyDescent="0.2">
      <c r="A2680" s="209"/>
      <c r="B2680" s="209"/>
      <c r="C2680" s="210"/>
      <c r="D2680" s="237"/>
      <c r="E2680" s="211"/>
      <c r="F2680" s="788"/>
      <c r="G2680" s="201"/>
      <c r="H2680" s="201"/>
    </row>
    <row r="2681" spans="1:8" s="305" customFormat="1" x14ac:dyDescent="0.2">
      <c r="A2681" s="209"/>
      <c r="B2681" s="209"/>
      <c r="C2681" s="210"/>
      <c r="D2681" s="237"/>
      <c r="E2681" s="211"/>
      <c r="F2681" s="788"/>
      <c r="G2681" s="201"/>
      <c r="H2681" s="201"/>
    </row>
    <row r="2682" spans="1:8" s="305" customFormat="1" x14ac:dyDescent="0.2">
      <c r="A2682" s="209"/>
      <c r="B2682" s="209"/>
      <c r="C2682" s="210"/>
      <c r="D2682" s="237"/>
      <c r="E2682" s="211"/>
      <c r="F2682" s="788"/>
      <c r="G2682" s="201"/>
      <c r="H2682" s="201"/>
    </row>
    <row r="2683" spans="1:8" s="305" customFormat="1" x14ac:dyDescent="0.2">
      <c r="A2683" s="209"/>
      <c r="B2683" s="209"/>
      <c r="C2683" s="210"/>
      <c r="D2683" s="237"/>
      <c r="E2683" s="211"/>
      <c r="F2683" s="788"/>
      <c r="G2683" s="201"/>
      <c r="H2683" s="201"/>
    </row>
    <row r="2684" spans="1:8" s="305" customFormat="1" x14ac:dyDescent="0.2">
      <c r="A2684" s="209"/>
      <c r="B2684" s="209"/>
      <c r="C2684" s="210"/>
      <c r="D2684" s="237"/>
      <c r="E2684" s="211"/>
      <c r="F2684" s="788"/>
      <c r="G2684" s="201"/>
      <c r="H2684" s="201"/>
    </row>
    <row r="2685" spans="1:8" s="305" customFormat="1" x14ac:dyDescent="0.2">
      <c r="A2685" s="209"/>
      <c r="B2685" s="209"/>
      <c r="C2685" s="210"/>
      <c r="D2685" s="237"/>
      <c r="E2685" s="211"/>
      <c r="F2685" s="788"/>
      <c r="G2685" s="201"/>
      <c r="H2685" s="201"/>
    </row>
    <row r="2686" spans="1:8" s="305" customFormat="1" x14ac:dyDescent="0.2">
      <c r="A2686" s="209"/>
      <c r="B2686" s="209"/>
      <c r="C2686" s="210"/>
      <c r="D2686" s="237"/>
      <c r="E2686" s="211"/>
      <c r="F2686" s="788"/>
      <c r="G2686" s="201"/>
      <c r="H2686" s="201"/>
    </row>
    <row r="2687" spans="1:8" s="305" customFormat="1" x14ac:dyDescent="0.2">
      <c r="A2687" s="209"/>
      <c r="B2687" s="209"/>
      <c r="C2687" s="210"/>
      <c r="D2687" s="237"/>
      <c r="E2687" s="211"/>
      <c r="F2687" s="788"/>
      <c r="G2687" s="201"/>
      <c r="H2687" s="201"/>
    </row>
    <row r="2688" spans="1:8" s="305" customFormat="1" x14ac:dyDescent="0.2">
      <c r="A2688" s="209"/>
      <c r="B2688" s="209"/>
      <c r="C2688" s="210"/>
      <c r="D2688" s="237"/>
      <c r="E2688" s="211"/>
      <c r="F2688" s="788"/>
      <c r="G2688" s="201"/>
      <c r="H2688" s="201"/>
    </row>
    <row r="2689" spans="1:8" s="305" customFormat="1" x14ac:dyDescent="0.2">
      <c r="A2689" s="209"/>
      <c r="B2689" s="209"/>
      <c r="C2689" s="210"/>
      <c r="D2689" s="237"/>
      <c r="E2689" s="211"/>
      <c r="F2689" s="788"/>
      <c r="G2689" s="201"/>
      <c r="H2689" s="201"/>
    </row>
    <row r="2690" spans="1:8" s="305" customFormat="1" x14ac:dyDescent="0.2">
      <c r="A2690" s="209"/>
      <c r="B2690" s="209"/>
      <c r="C2690" s="210"/>
      <c r="D2690" s="237"/>
      <c r="E2690" s="211"/>
      <c r="F2690" s="788"/>
      <c r="G2690" s="201"/>
      <c r="H2690" s="201"/>
    </row>
    <row r="2691" spans="1:8" s="305" customFormat="1" x14ac:dyDescent="0.2">
      <c r="A2691" s="209"/>
      <c r="B2691" s="209"/>
      <c r="C2691" s="210"/>
      <c r="D2691" s="237"/>
      <c r="E2691" s="211"/>
      <c r="F2691" s="788"/>
      <c r="G2691" s="201"/>
      <c r="H2691" s="201"/>
    </row>
    <row r="2692" spans="1:8" s="305" customFormat="1" x14ac:dyDescent="0.2">
      <c r="A2692" s="209"/>
      <c r="B2692" s="209"/>
      <c r="C2692" s="210"/>
      <c r="D2692" s="237"/>
      <c r="E2692" s="211"/>
      <c r="F2692" s="788"/>
      <c r="G2692" s="201"/>
      <c r="H2692" s="201"/>
    </row>
    <row r="2693" spans="1:8" s="305" customFormat="1" x14ac:dyDescent="0.2">
      <c r="A2693" s="209"/>
      <c r="B2693" s="209"/>
      <c r="C2693" s="210"/>
      <c r="D2693" s="237"/>
      <c r="E2693" s="211"/>
      <c r="F2693" s="788"/>
      <c r="G2693" s="201"/>
      <c r="H2693" s="201"/>
    </row>
    <row r="2694" spans="1:8" s="305" customFormat="1" x14ac:dyDescent="0.2">
      <c r="A2694" s="209"/>
      <c r="B2694" s="209"/>
      <c r="C2694" s="210"/>
      <c r="D2694" s="237"/>
      <c r="E2694" s="211"/>
      <c r="F2694" s="788"/>
      <c r="G2694" s="201"/>
      <c r="H2694" s="201"/>
    </row>
    <row r="2695" spans="1:8" s="305" customFormat="1" x14ac:dyDescent="0.2">
      <c r="A2695" s="209"/>
      <c r="B2695" s="209"/>
      <c r="C2695" s="210"/>
      <c r="D2695" s="237"/>
      <c r="E2695" s="211"/>
      <c r="F2695" s="788"/>
      <c r="G2695" s="201"/>
      <c r="H2695" s="201"/>
    </row>
    <row r="2696" spans="1:8" s="305" customFormat="1" x14ac:dyDescent="0.2">
      <c r="A2696" s="209"/>
      <c r="B2696" s="209"/>
      <c r="C2696" s="210"/>
      <c r="D2696" s="237"/>
      <c r="E2696" s="211"/>
      <c r="F2696" s="788"/>
      <c r="G2696" s="201"/>
      <c r="H2696" s="201"/>
    </row>
    <row r="2697" spans="1:8" s="305" customFormat="1" x14ac:dyDescent="0.2">
      <c r="A2697" s="209"/>
      <c r="B2697" s="209"/>
      <c r="C2697" s="210"/>
      <c r="D2697" s="237"/>
      <c r="E2697" s="211"/>
      <c r="F2697" s="788"/>
      <c r="G2697" s="201"/>
      <c r="H2697" s="201"/>
    </row>
    <row r="2698" spans="1:8" s="305" customFormat="1" x14ac:dyDescent="0.2">
      <c r="A2698" s="209"/>
      <c r="B2698" s="209"/>
      <c r="C2698" s="210"/>
      <c r="D2698" s="237"/>
      <c r="E2698" s="211"/>
      <c r="F2698" s="788"/>
      <c r="G2698" s="201"/>
      <c r="H2698" s="201"/>
    </row>
    <row r="2699" spans="1:8" s="305" customFormat="1" x14ac:dyDescent="0.2">
      <c r="A2699" s="209"/>
      <c r="B2699" s="209"/>
      <c r="C2699" s="210"/>
      <c r="D2699" s="237"/>
      <c r="E2699" s="211"/>
      <c r="F2699" s="788"/>
      <c r="G2699" s="201"/>
      <c r="H2699" s="201"/>
    </row>
    <row r="2700" spans="1:8" s="305" customFormat="1" x14ac:dyDescent="0.2">
      <c r="A2700" s="209"/>
      <c r="B2700" s="209"/>
      <c r="C2700" s="210"/>
      <c r="D2700" s="237"/>
      <c r="E2700" s="211"/>
      <c r="F2700" s="788"/>
      <c r="G2700" s="201"/>
      <c r="H2700" s="201"/>
    </row>
    <row r="2701" spans="1:8" s="305" customFormat="1" x14ac:dyDescent="0.2">
      <c r="A2701" s="209"/>
      <c r="B2701" s="209"/>
      <c r="C2701" s="210"/>
      <c r="D2701" s="237"/>
      <c r="E2701" s="211"/>
      <c r="F2701" s="788"/>
      <c r="G2701" s="201"/>
      <c r="H2701" s="201"/>
    </row>
    <row r="2702" spans="1:8" s="305" customFormat="1" x14ac:dyDescent="0.2">
      <c r="A2702" s="209"/>
      <c r="B2702" s="209"/>
      <c r="C2702" s="210"/>
      <c r="D2702" s="237"/>
      <c r="E2702" s="211"/>
      <c r="F2702" s="788"/>
      <c r="G2702" s="201"/>
      <c r="H2702" s="201"/>
    </row>
    <row r="2703" spans="1:8" s="305" customFormat="1" x14ac:dyDescent="0.2">
      <c r="A2703" s="209"/>
      <c r="B2703" s="209"/>
      <c r="C2703" s="210"/>
      <c r="D2703" s="237"/>
      <c r="E2703" s="211"/>
      <c r="F2703" s="788"/>
      <c r="G2703" s="201"/>
      <c r="H2703" s="201"/>
    </row>
    <row r="2704" spans="1:8" s="305" customFormat="1" x14ac:dyDescent="0.2">
      <c r="A2704" s="209"/>
      <c r="B2704" s="209"/>
      <c r="C2704" s="210"/>
      <c r="D2704" s="237"/>
      <c r="E2704" s="211"/>
      <c r="F2704" s="788"/>
      <c r="G2704" s="201"/>
      <c r="H2704" s="201"/>
    </row>
    <row r="2705" spans="1:8" s="305" customFormat="1" x14ac:dyDescent="0.2">
      <c r="A2705" s="209"/>
      <c r="B2705" s="209"/>
      <c r="C2705" s="210"/>
      <c r="D2705" s="237"/>
      <c r="E2705" s="211"/>
      <c r="F2705" s="788"/>
      <c r="G2705" s="201"/>
      <c r="H2705" s="201"/>
    </row>
    <row r="2706" spans="1:8" s="305" customFormat="1" x14ac:dyDescent="0.2">
      <c r="A2706" s="209"/>
      <c r="B2706" s="209"/>
      <c r="C2706" s="210"/>
      <c r="D2706" s="237"/>
      <c r="E2706" s="211"/>
      <c r="F2706" s="788"/>
      <c r="G2706" s="201"/>
      <c r="H2706" s="201"/>
    </row>
    <row r="2707" spans="1:8" s="305" customFormat="1" x14ac:dyDescent="0.2">
      <c r="A2707" s="209"/>
      <c r="B2707" s="209"/>
      <c r="C2707" s="210"/>
      <c r="D2707" s="237"/>
      <c r="E2707" s="211"/>
      <c r="F2707" s="788"/>
      <c r="G2707" s="201"/>
      <c r="H2707" s="201"/>
    </row>
    <row r="2708" spans="1:8" s="305" customFormat="1" x14ac:dyDescent="0.2">
      <c r="A2708" s="209"/>
      <c r="B2708" s="209"/>
      <c r="C2708" s="210"/>
      <c r="D2708" s="237"/>
      <c r="E2708" s="211"/>
      <c r="F2708" s="788"/>
      <c r="G2708" s="201"/>
      <c r="H2708" s="201"/>
    </row>
    <row r="2709" spans="1:8" s="305" customFormat="1" x14ac:dyDescent="0.2">
      <c r="A2709" s="209"/>
      <c r="B2709" s="209"/>
      <c r="C2709" s="210"/>
      <c r="D2709" s="237"/>
      <c r="E2709" s="211"/>
      <c r="F2709" s="788"/>
      <c r="G2709" s="201"/>
      <c r="H2709" s="201"/>
    </row>
    <row r="2710" spans="1:8" s="305" customFormat="1" x14ac:dyDescent="0.2">
      <c r="A2710" s="209"/>
      <c r="B2710" s="209"/>
      <c r="C2710" s="210"/>
      <c r="D2710" s="237"/>
      <c r="E2710" s="211"/>
      <c r="F2710" s="788"/>
      <c r="G2710" s="201"/>
      <c r="H2710" s="201"/>
    </row>
    <row r="2711" spans="1:8" s="305" customFormat="1" x14ac:dyDescent="0.2">
      <c r="A2711" s="209"/>
      <c r="B2711" s="209"/>
      <c r="C2711" s="210"/>
      <c r="D2711" s="237"/>
      <c r="E2711" s="211"/>
      <c r="F2711" s="788"/>
      <c r="G2711" s="201"/>
      <c r="H2711" s="201"/>
    </row>
    <row r="2712" spans="1:8" s="305" customFormat="1" x14ac:dyDescent="0.2">
      <c r="A2712" s="209"/>
      <c r="B2712" s="209"/>
      <c r="C2712" s="210"/>
      <c r="D2712" s="237"/>
      <c r="E2712" s="211"/>
      <c r="F2712" s="788"/>
      <c r="G2712" s="201"/>
      <c r="H2712" s="201"/>
    </row>
    <row r="2713" spans="1:8" s="305" customFormat="1" x14ac:dyDescent="0.2">
      <c r="A2713" s="209"/>
      <c r="B2713" s="209"/>
      <c r="C2713" s="210"/>
      <c r="D2713" s="237"/>
      <c r="E2713" s="211"/>
      <c r="F2713" s="788"/>
      <c r="G2713" s="201"/>
      <c r="H2713" s="201"/>
    </row>
    <row r="2714" spans="1:8" s="305" customFormat="1" x14ac:dyDescent="0.2">
      <c r="A2714" s="209"/>
      <c r="B2714" s="209"/>
      <c r="C2714" s="210"/>
      <c r="D2714" s="237"/>
      <c r="E2714" s="211"/>
      <c r="F2714" s="788"/>
      <c r="G2714" s="201"/>
      <c r="H2714" s="201"/>
    </row>
    <row r="2715" spans="1:8" s="305" customFormat="1" x14ac:dyDescent="0.2">
      <c r="A2715" s="209"/>
      <c r="B2715" s="209"/>
      <c r="C2715" s="210"/>
      <c r="D2715" s="237"/>
      <c r="E2715" s="211"/>
      <c r="F2715" s="788"/>
      <c r="G2715" s="201"/>
      <c r="H2715" s="201"/>
    </row>
    <row r="2716" spans="1:8" s="305" customFormat="1" x14ac:dyDescent="0.2">
      <c r="A2716" s="209"/>
      <c r="B2716" s="209"/>
      <c r="C2716" s="210"/>
      <c r="D2716" s="237"/>
      <c r="E2716" s="211"/>
      <c r="F2716" s="788"/>
      <c r="G2716" s="201"/>
      <c r="H2716" s="201"/>
    </row>
    <row r="2717" spans="1:8" s="305" customFormat="1" x14ac:dyDescent="0.2">
      <c r="A2717" s="209"/>
      <c r="B2717" s="209"/>
      <c r="C2717" s="210"/>
      <c r="D2717" s="237"/>
      <c r="E2717" s="211"/>
      <c r="F2717" s="788"/>
      <c r="G2717" s="201"/>
      <c r="H2717" s="201"/>
    </row>
    <row r="2718" spans="1:8" s="305" customFormat="1" x14ac:dyDescent="0.2">
      <c r="A2718" s="209"/>
      <c r="B2718" s="209"/>
      <c r="C2718" s="210"/>
      <c r="D2718" s="237"/>
      <c r="E2718" s="211"/>
      <c r="F2718" s="788"/>
      <c r="G2718" s="201"/>
      <c r="H2718" s="201"/>
    </row>
    <row r="2719" spans="1:8" s="305" customFormat="1" x14ac:dyDescent="0.2">
      <c r="A2719" s="209"/>
      <c r="B2719" s="209"/>
      <c r="C2719" s="210"/>
      <c r="D2719" s="237"/>
      <c r="E2719" s="211"/>
      <c r="F2719" s="788"/>
      <c r="G2719" s="201"/>
      <c r="H2719" s="201"/>
    </row>
    <row r="2720" spans="1:8" s="305" customFormat="1" x14ac:dyDescent="0.2">
      <c r="A2720" s="209"/>
      <c r="B2720" s="209"/>
      <c r="C2720" s="210"/>
      <c r="D2720" s="237"/>
      <c r="E2720" s="211"/>
      <c r="F2720" s="788"/>
      <c r="G2720" s="201"/>
      <c r="H2720" s="201"/>
    </row>
    <row r="2721" spans="1:8" s="305" customFormat="1" x14ac:dyDescent="0.2">
      <c r="A2721" s="209"/>
      <c r="B2721" s="209"/>
      <c r="C2721" s="210"/>
      <c r="D2721" s="237"/>
      <c r="E2721" s="211"/>
      <c r="F2721" s="788"/>
      <c r="G2721" s="201"/>
      <c r="H2721" s="201"/>
    </row>
    <row r="2722" spans="1:8" s="305" customFormat="1" x14ac:dyDescent="0.2">
      <c r="A2722" s="209"/>
      <c r="B2722" s="209"/>
      <c r="C2722" s="210"/>
      <c r="D2722" s="237"/>
      <c r="E2722" s="211"/>
      <c r="F2722" s="788"/>
      <c r="G2722" s="201"/>
      <c r="H2722" s="201"/>
    </row>
    <row r="2723" spans="1:8" s="305" customFormat="1" x14ac:dyDescent="0.2">
      <c r="A2723" s="209"/>
      <c r="B2723" s="209"/>
      <c r="C2723" s="210"/>
      <c r="D2723" s="237"/>
      <c r="E2723" s="211"/>
      <c r="F2723" s="788"/>
      <c r="G2723" s="201"/>
      <c r="H2723" s="201"/>
    </row>
    <row r="2724" spans="1:8" s="305" customFormat="1" x14ac:dyDescent="0.2">
      <c r="A2724" s="209"/>
      <c r="B2724" s="209"/>
      <c r="C2724" s="210"/>
      <c r="D2724" s="237"/>
      <c r="E2724" s="211"/>
      <c r="F2724" s="788"/>
      <c r="G2724" s="201"/>
      <c r="H2724" s="201"/>
    </row>
    <row r="2725" spans="1:8" s="305" customFormat="1" x14ac:dyDescent="0.2">
      <c r="A2725" s="209"/>
      <c r="B2725" s="209"/>
      <c r="C2725" s="210"/>
      <c r="D2725" s="237"/>
      <c r="E2725" s="211"/>
      <c r="F2725" s="788"/>
      <c r="G2725" s="201"/>
      <c r="H2725" s="201"/>
    </row>
    <row r="2726" spans="1:8" s="305" customFormat="1" x14ac:dyDescent="0.2">
      <c r="A2726" s="209"/>
      <c r="B2726" s="209"/>
      <c r="C2726" s="210"/>
      <c r="D2726" s="237"/>
      <c r="E2726" s="211"/>
      <c r="F2726" s="788"/>
      <c r="G2726" s="201"/>
      <c r="H2726" s="201"/>
    </row>
    <row r="2727" spans="1:8" s="305" customFormat="1" x14ac:dyDescent="0.2">
      <c r="A2727" s="209"/>
      <c r="B2727" s="209"/>
      <c r="C2727" s="210"/>
      <c r="D2727" s="237"/>
      <c r="E2727" s="211"/>
      <c r="F2727" s="788"/>
      <c r="G2727" s="201"/>
      <c r="H2727" s="201"/>
    </row>
    <row r="2728" spans="1:8" s="305" customFormat="1" x14ac:dyDescent="0.2">
      <c r="A2728" s="209"/>
      <c r="B2728" s="209"/>
      <c r="C2728" s="210"/>
      <c r="D2728" s="237"/>
      <c r="E2728" s="211"/>
      <c r="F2728" s="788"/>
      <c r="G2728" s="201"/>
      <c r="H2728" s="201"/>
    </row>
    <row r="2729" spans="1:8" s="305" customFormat="1" x14ac:dyDescent="0.2">
      <c r="A2729" s="209"/>
      <c r="B2729" s="209"/>
      <c r="C2729" s="210"/>
      <c r="D2729" s="237"/>
      <c r="E2729" s="211"/>
      <c r="F2729" s="788"/>
      <c r="G2729" s="201"/>
      <c r="H2729" s="201"/>
    </row>
    <row r="2730" spans="1:8" s="305" customFormat="1" x14ac:dyDescent="0.2">
      <c r="A2730" s="209"/>
      <c r="B2730" s="209"/>
      <c r="C2730" s="210"/>
      <c r="D2730" s="237"/>
      <c r="E2730" s="211"/>
      <c r="F2730" s="788"/>
      <c r="G2730" s="201"/>
      <c r="H2730" s="201"/>
    </row>
    <row r="2731" spans="1:8" s="305" customFormat="1" x14ac:dyDescent="0.2">
      <c r="A2731" s="209"/>
      <c r="B2731" s="209"/>
      <c r="C2731" s="210"/>
      <c r="D2731" s="237"/>
      <c r="E2731" s="211"/>
      <c r="F2731" s="788"/>
      <c r="G2731" s="201"/>
      <c r="H2731" s="201"/>
    </row>
    <row r="2732" spans="1:8" s="305" customFormat="1" x14ac:dyDescent="0.2">
      <c r="A2732" s="209"/>
      <c r="B2732" s="209"/>
      <c r="C2732" s="210"/>
      <c r="D2732" s="237"/>
      <c r="E2732" s="211"/>
      <c r="F2732" s="788"/>
      <c r="G2732" s="201"/>
      <c r="H2732" s="201"/>
    </row>
    <row r="2733" spans="1:8" s="305" customFormat="1" x14ac:dyDescent="0.2">
      <c r="A2733" s="209"/>
      <c r="B2733" s="209"/>
      <c r="C2733" s="210"/>
      <c r="D2733" s="237"/>
      <c r="E2733" s="211"/>
      <c r="F2733" s="788"/>
      <c r="G2733" s="201"/>
      <c r="H2733" s="201"/>
    </row>
    <row r="2734" spans="1:8" s="305" customFormat="1" x14ac:dyDescent="0.2">
      <c r="A2734" s="209"/>
      <c r="B2734" s="209"/>
      <c r="C2734" s="210"/>
      <c r="D2734" s="237"/>
      <c r="E2734" s="211"/>
      <c r="F2734" s="788"/>
      <c r="G2734" s="201"/>
      <c r="H2734" s="201"/>
    </row>
    <row r="2735" spans="1:8" s="305" customFormat="1" x14ac:dyDescent="0.2">
      <c r="A2735" s="209"/>
      <c r="B2735" s="209"/>
      <c r="C2735" s="210"/>
      <c r="D2735" s="237"/>
      <c r="E2735" s="211"/>
      <c r="F2735" s="788"/>
      <c r="G2735" s="201"/>
      <c r="H2735" s="201"/>
    </row>
    <row r="2736" spans="1:8" s="305" customFormat="1" x14ac:dyDescent="0.2">
      <c r="A2736" s="209"/>
      <c r="B2736" s="209"/>
      <c r="C2736" s="210"/>
      <c r="D2736" s="237"/>
      <c r="E2736" s="211"/>
      <c r="F2736" s="788"/>
      <c r="G2736" s="201"/>
      <c r="H2736" s="201"/>
    </row>
    <row r="2737" spans="1:8" s="305" customFormat="1" x14ac:dyDescent="0.2">
      <c r="A2737" s="209"/>
      <c r="B2737" s="209"/>
      <c r="C2737" s="210"/>
      <c r="D2737" s="237"/>
      <c r="E2737" s="211"/>
      <c r="F2737" s="788"/>
      <c r="G2737" s="201"/>
      <c r="H2737" s="201"/>
    </row>
    <row r="2738" spans="1:8" s="305" customFormat="1" x14ac:dyDescent="0.2">
      <c r="A2738" s="209"/>
      <c r="B2738" s="209"/>
      <c r="C2738" s="210"/>
      <c r="D2738" s="237"/>
      <c r="E2738" s="211"/>
      <c r="F2738" s="788"/>
      <c r="G2738" s="201"/>
      <c r="H2738" s="201"/>
    </row>
    <row r="2739" spans="1:8" s="305" customFormat="1" x14ac:dyDescent="0.2">
      <c r="A2739" s="209"/>
      <c r="B2739" s="209"/>
      <c r="C2739" s="210"/>
      <c r="D2739" s="237"/>
      <c r="E2739" s="211"/>
      <c r="F2739" s="788"/>
      <c r="G2739" s="201"/>
      <c r="H2739" s="201"/>
    </row>
    <row r="2740" spans="1:8" s="305" customFormat="1" x14ac:dyDescent="0.2">
      <c r="A2740" s="209"/>
      <c r="B2740" s="209"/>
      <c r="C2740" s="210"/>
      <c r="D2740" s="237"/>
      <c r="E2740" s="211"/>
      <c r="F2740" s="788"/>
      <c r="G2740" s="201"/>
      <c r="H2740" s="201"/>
    </row>
    <row r="2741" spans="1:8" s="305" customFormat="1" x14ac:dyDescent="0.2">
      <c r="A2741" s="209"/>
      <c r="B2741" s="209"/>
      <c r="C2741" s="210"/>
      <c r="D2741" s="237"/>
      <c r="E2741" s="211"/>
      <c r="F2741" s="788"/>
      <c r="G2741" s="201"/>
      <c r="H2741" s="201"/>
    </row>
    <row r="2742" spans="1:8" s="305" customFormat="1" x14ac:dyDescent="0.2">
      <c r="A2742" s="209"/>
      <c r="B2742" s="209"/>
      <c r="C2742" s="210"/>
      <c r="D2742" s="237"/>
      <c r="E2742" s="211"/>
      <c r="F2742" s="788"/>
      <c r="G2742" s="201"/>
      <c r="H2742" s="201"/>
    </row>
    <row r="2743" spans="1:8" s="305" customFormat="1" x14ac:dyDescent="0.2">
      <c r="A2743" s="209"/>
      <c r="B2743" s="209"/>
      <c r="C2743" s="210"/>
      <c r="D2743" s="237"/>
      <c r="E2743" s="211"/>
      <c r="F2743" s="788"/>
      <c r="G2743" s="201"/>
      <c r="H2743" s="201"/>
    </row>
    <row r="2744" spans="1:8" s="305" customFormat="1" x14ac:dyDescent="0.2">
      <c r="A2744" s="209"/>
      <c r="B2744" s="209"/>
      <c r="C2744" s="210"/>
      <c r="D2744" s="237"/>
      <c r="E2744" s="211"/>
      <c r="F2744" s="788"/>
      <c r="G2744" s="201"/>
      <c r="H2744" s="201"/>
    </row>
    <row r="2745" spans="1:8" s="305" customFormat="1" x14ac:dyDescent="0.2">
      <c r="A2745" s="209"/>
      <c r="B2745" s="209"/>
      <c r="C2745" s="210"/>
      <c r="D2745" s="237"/>
      <c r="E2745" s="211"/>
      <c r="F2745" s="788"/>
      <c r="G2745" s="201"/>
      <c r="H2745" s="201"/>
    </row>
    <row r="2746" spans="1:8" s="305" customFormat="1" x14ac:dyDescent="0.2">
      <c r="A2746" s="209"/>
      <c r="B2746" s="209"/>
      <c r="C2746" s="210"/>
      <c r="D2746" s="237"/>
      <c r="E2746" s="211"/>
      <c r="F2746" s="788"/>
      <c r="G2746" s="201"/>
      <c r="H2746" s="201"/>
    </row>
    <row r="2747" spans="1:8" s="305" customFormat="1" x14ac:dyDescent="0.2">
      <c r="A2747" s="209"/>
      <c r="B2747" s="209"/>
      <c r="C2747" s="210"/>
      <c r="D2747" s="237"/>
      <c r="E2747" s="211"/>
      <c r="F2747" s="788"/>
      <c r="G2747" s="201"/>
      <c r="H2747" s="201"/>
    </row>
    <row r="2748" spans="1:8" s="305" customFormat="1" x14ac:dyDescent="0.2">
      <c r="A2748" s="209"/>
      <c r="B2748" s="209"/>
      <c r="C2748" s="210"/>
      <c r="D2748" s="237"/>
      <c r="E2748" s="211"/>
      <c r="F2748" s="788"/>
      <c r="G2748" s="201"/>
      <c r="H2748" s="201"/>
    </row>
    <row r="2749" spans="1:8" s="305" customFormat="1" x14ac:dyDescent="0.2">
      <c r="A2749" s="209"/>
      <c r="B2749" s="209"/>
      <c r="C2749" s="210"/>
      <c r="D2749" s="237"/>
      <c r="E2749" s="211"/>
      <c r="F2749" s="788"/>
      <c r="G2749" s="201"/>
      <c r="H2749" s="201"/>
    </row>
    <row r="2750" spans="1:8" s="305" customFormat="1" x14ac:dyDescent="0.2">
      <c r="A2750" s="209"/>
      <c r="B2750" s="209"/>
      <c r="C2750" s="210"/>
      <c r="D2750" s="237"/>
      <c r="E2750" s="211"/>
      <c r="F2750" s="788"/>
      <c r="G2750" s="201"/>
      <c r="H2750" s="201"/>
    </row>
    <row r="2751" spans="1:8" s="305" customFormat="1" x14ac:dyDescent="0.2">
      <c r="A2751" s="209"/>
      <c r="B2751" s="209"/>
      <c r="C2751" s="210"/>
      <c r="D2751" s="237"/>
      <c r="E2751" s="211"/>
      <c r="F2751" s="788"/>
      <c r="G2751" s="201"/>
      <c r="H2751" s="201"/>
    </row>
    <row r="2752" spans="1:8" s="305" customFormat="1" x14ac:dyDescent="0.2">
      <c r="A2752" s="209"/>
      <c r="B2752" s="209"/>
      <c r="C2752" s="210"/>
      <c r="D2752" s="237"/>
      <c r="E2752" s="211"/>
      <c r="F2752" s="788"/>
      <c r="G2752" s="201"/>
      <c r="H2752" s="201"/>
    </row>
    <row r="2753" spans="1:8" s="305" customFormat="1" x14ac:dyDescent="0.2">
      <c r="A2753" s="209"/>
      <c r="B2753" s="209"/>
      <c r="C2753" s="210"/>
      <c r="D2753" s="237"/>
      <c r="E2753" s="211"/>
      <c r="F2753" s="788"/>
      <c r="G2753" s="201"/>
      <c r="H2753" s="201"/>
    </row>
    <row r="2754" spans="1:8" s="305" customFormat="1" x14ac:dyDescent="0.2">
      <c r="A2754" s="209"/>
      <c r="B2754" s="209"/>
      <c r="C2754" s="210"/>
      <c r="D2754" s="237"/>
      <c r="E2754" s="211"/>
      <c r="F2754" s="788"/>
      <c r="G2754" s="201"/>
      <c r="H2754" s="201"/>
    </row>
    <row r="2755" spans="1:8" s="305" customFormat="1" x14ac:dyDescent="0.2">
      <c r="A2755" s="209"/>
      <c r="B2755" s="209"/>
      <c r="C2755" s="210"/>
      <c r="D2755" s="237"/>
      <c r="E2755" s="211"/>
      <c r="F2755" s="788"/>
      <c r="G2755" s="201"/>
      <c r="H2755" s="201"/>
    </row>
    <row r="2756" spans="1:8" s="305" customFormat="1" x14ac:dyDescent="0.2">
      <c r="A2756" s="209"/>
      <c r="B2756" s="209"/>
      <c r="C2756" s="210"/>
      <c r="D2756" s="237"/>
      <c r="E2756" s="211"/>
      <c r="F2756" s="788"/>
      <c r="G2756" s="201"/>
      <c r="H2756" s="201"/>
    </row>
    <row r="2757" spans="1:8" s="305" customFormat="1" x14ac:dyDescent="0.2">
      <c r="A2757" s="209"/>
      <c r="B2757" s="209"/>
      <c r="C2757" s="210"/>
      <c r="D2757" s="237"/>
      <c r="E2757" s="211"/>
      <c r="F2757" s="788"/>
      <c r="G2757" s="201"/>
      <c r="H2757" s="201"/>
    </row>
    <row r="2758" spans="1:8" s="305" customFormat="1" x14ac:dyDescent="0.2">
      <c r="A2758" s="209"/>
      <c r="B2758" s="209"/>
      <c r="C2758" s="210"/>
      <c r="D2758" s="237"/>
      <c r="E2758" s="211"/>
      <c r="F2758" s="788"/>
      <c r="G2758" s="201"/>
      <c r="H2758" s="201"/>
    </row>
    <row r="2759" spans="1:8" s="305" customFormat="1" x14ac:dyDescent="0.2">
      <c r="A2759" s="209"/>
      <c r="B2759" s="209"/>
      <c r="C2759" s="210"/>
      <c r="D2759" s="237"/>
      <c r="E2759" s="211"/>
      <c r="F2759" s="788"/>
      <c r="G2759" s="201"/>
      <c r="H2759" s="201"/>
    </row>
    <row r="2760" spans="1:8" s="305" customFormat="1" x14ac:dyDescent="0.2">
      <c r="A2760" s="209"/>
      <c r="B2760" s="209"/>
      <c r="C2760" s="210"/>
      <c r="D2760" s="237"/>
      <c r="E2760" s="211"/>
      <c r="F2760" s="788"/>
      <c r="G2760" s="201"/>
      <c r="H2760" s="201"/>
    </row>
    <row r="2761" spans="1:8" s="305" customFormat="1" x14ac:dyDescent="0.2">
      <c r="A2761" s="209"/>
      <c r="B2761" s="209"/>
      <c r="C2761" s="210"/>
      <c r="D2761" s="237"/>
      <c r="E2761" s="211"/>
      <c r="F2761" s="788"/>
      <c r="G2761" s="201"/>
      <c r="H2761" s="201"/>
    </row>
    <row r="2762" spans="1:8" s="305" customFormat="1" x14ac:dyDescent="0.2">
      <c r="A2762" s="209"/>
      <c r="B2762" s="209"/>
      <c r="C2762" s="210"/>
      <c r="D2762" s="237"/>
      <c r="E2762" s="211"/>
      <c r="F2762" s="788"/>
      <c r="G2762" s="201"/>
      <c r="H2762" s="201"/>
    </row>
    <row r="2763" spans="1:8" s="305" customFormat="1" x14ac:dyDescent="0.2">
      <c r="A2763" s="209"/>
      <c r="B2763" s="209"/>
      <c r="C2763" s="210"/>
      <c r="D2763" s="237"/>
      <c r="E2763" s="211"/>
      <c r="F2763" s="788"/>
      <c r="G2763" s="201"/>
      <c r="H2763" s="201"/>
    </row>
    <row r="2764" spans="1:8" s="305" customFormat="1" x14ac:dyDescent="0.2">
      <c r="A2764" s="209"/>
      <c r="B2764" s="209"/>
      <c r="C2764" s="210"/>
      <c r="D2764" s="237"/>
      <c r="E2764" s="211"/>
      <c r="F2764" s="788"/>
      <c r="G2764" s="201"/>
      <c r="H2764" s="201"/>
    </row>
    <row r="2765" spans="1:8" s="305" customFormat="1" x14ac:dyDescent="0.2">
      <c r="A2765" s="209"/>
      <c r="B2765" s="209"/>
      <c r="C2765" s="210"/>
      <c r="D2765" s="237"/>
      <c r="E2765" s="211"/>
      <c r="F2765" s="788"/>
      <c r="G2765" s="201"/>
      <c r="H2765" s="201"/>
    </row>
    <row r="2766" spans="1:8" s="305" customFormat="1" x14ac:dyDescent="0.2">
      <c r="A2766" s="209"/>
      <c r="B2766" s="209"/>
      <c r="C2766" s="210"/>
      <c r="D2766" s="237"/>
      <c r="E2766" s="211"/>
      <c r="F2766" s="788"/>
      <c r="G2766" s="201"/>
      <c r="H2766" s="201"/>
    </row>
    <row r="2767" spans="1:8" s="305" customFormat="1" x14ac:dyDescent="0.2">
      <c r="A2767" s="209"/>
      <c r="B2767" s="209"/>
      <c r="C2767" s="210"/>
      <c r="D2767" s="237"/>
      <c r="E2767" s="211"/>
      <c r="F2767" s="788"/>
      <c r="G2767" s="201"/>
      <c r="H2767" s="201"/>
    </row>
    <row r="2768" spans="1:8" s="305" customFormat="1" x14ac:dyDescent="0.2">
      <c r="A2768" s="209"/>
      <c r="B2768" s="209"/>
      <c r="C2768" s="210"/>
      <c r="D2768" s="237"/>
      <c r="E2768" s="211"/>
      <c r="F2768" s="788"/>
      <c r="G2768" s="201"/>
      <c r="H2768" s="201"/>
    </row>
    <row r="2769" spans="1:8" s="305" customFormat="1" x14ac:dyDescent="0.2">
      <c r="A2769" s="209"/>
      <c r="B2769" s="209"/>
      <c r="C2769" s="210"/>
      <c r="D2769" s="237"/>
      <c r="E2769" s="211"/>
      <c r="F2769" s="788"/>
      <c r="G2769" s="201"/>
      <c r="H2769" s="201"/>
    </row>
    <row r="2770" spans="1:8" s="305" customFormat="1" x14ac:dyDescent="0.2">
      <c r="A2770" s="209"/>
      <c r="B2770" s="209"/>
      <c r="C2770" s="210"/>
      <c r="D2770" s="237"/>
      <c r="E2770" s="211"/>
      <c r="F2770" s="788"/>
      <c r="G2770" s="201"/>
      <c r="H2770" s="201"/>
    </row>
    <row r="2771" spans="1:8" s="305" customFormat="1" x14ac:dyDescent="0.2">
      <c r="A2771" s="209"/>
      <c r="B2771" s="209"/>
      <c r="C2771" s="210"/>
      <c r="D2771" s="237"/>
      <c r="E2771" s="211"/>
      <c r="F2771" s="788"/>
      <c r="G2771" s="201"/>
      <c r="H2771" s="201"/>
    </row>
    <row r="2772" spans="1:8" s="305" customFormat="1" x14ac:dyDescent="0.2">
      <c r="A2772" s="209"/>
      <c r="B2772" s="209"/>
      <c r="C2772" s="210"/>
      <c r="D2772" s="237"/>
      <c r="E2772" s="211"/>
      <c r="F2772" s="788"/>
      <c r="G2772" s="201"/>
      <c r="H2772" s="201"/>
    </row>
    <row r="2773" spans="1:8" s="305" customFormat="1" x14ac:dyDescent="0.2">
      <c r="A2773" s="209"/>
      <c r="B2773" s="209"/>
      <c r="C2773" s="210"/>
      <c r="D2773" s="237"/>
      <c r="E2773" s="211"/>
      <c r="F2773" s="788"/>
      <c r="G2773" s="201"/>
      <c r="H2773" s="201"/>
    </row>
    <row r="2774" spans="1:8" s="305" customFormat="1" x14ac:dyDescent="0.2">
      <c r="A2774" s="209"/>
      <c r="B2774" s="209"/>
      <c r="C2774" s="210"/>
      <c r="D2774" s="237"/>
      <c r="E2774" s="211"/>
      <c r="F2774" s="788"/>
      <c r="G2774" s="201"/>
      <c r="H2774" s="201"/>
    </row>
    <row r="2775" spans="1:8" s="305" customFormat="1" x14ac:dyDescent="0.2">
      <c r="A2775" s="209"/>
      <c r="B2775" s="209"/>
      <c r="C2775" s="210"/>
      <c r="D2775" s="237"/>
      <c r="E2775" s="211"/>
      <c r="F2775" s="788"/>
      <c r="G2775" s="201"/>
      <c r="H2775" s="201"/>
    </row>
    <row r="2776" spans="1:8" s="305" customFormat="1" x14ac:dyDescent="0.2">
      <c r="A2776" s="209"/>
      <c r="B2776" s="209"/>
      <c r="C2776" s="210"/>
      <c r="D2776" s="237"/>
      <c r="E2776" s="211"/>
      <c r="F2776" s="788"/>
      <c r="G2776" s="201"/>
      <c r="H2776" s="201"/>
    </row>
    <row r="2777" spans="1:8" s="305" customFormat="1" x14ac:dyDescent="0.2">
      <c r="A2777" s="209"/>
      <c r="B2777" s="209"/>
      <c r="C2777" s="210"/>
      <c r="D2777" s="237"/>
      <c r="E2777" s="211"/>
      <c r="F2777" s="788"/>
      <c r="G2777" s="201"/>
      <c r="H2777" s="201"/>
    </row>
    <row r="2778" spans="1:8" s="305" customFormat="1" x14ac:dyDescent="0.2">
      <c r="A2778" s="209"/>
      <c r="B2778" s="209"/>
      <c r="C2778" s="210"/>
      <c r="D2778" s="237"/>
      <c r="E2778" s="211"/>
      <c r="F2778" s="788"/>
      <c r="G2778" s="201"/>
      <c r="H2778" s="201"/>
    </row>
    <row r="2779" spans="1:8" s="305" customFormat="1" x14ac:dyDescent="0.2">
      <c r="A2779" s="209"/>
      <c r="B2779" s="209"/>
      <c r="C2779" s="210"/>
      <c r="D2779" s="237"/>
      <c r="E2779" s="211"/>
      <c r="F2779" s="788"/>
      <c r="G2779" s="201"/>
      <c r="H2779" s="201"/>
    </row>
    <row r="2780" spans="1:8" s="305" customFormat="1" x14ac:dyDescent="0.2">
      <c r="A2780" s="209"/>
      <c r="B2780" s="209"/>
      <c r="C2780" s="210"/>
      <c r="D2780" s="237"/>
      <c r="E2780" s="211"/>
      <c r="F2780" s="788"/>
      <c r="G2780" s="201"/>
      <c r="H2780" s="201"/>
    </row>
    <row r="2781" spans="1:8" s="305" customFormat="1" x14ac:dyDescent="0.2">
      <c r="A2781" s="209"/>
      <c r="B2781" s="209"/>
      <c r="C2781" s="210"/>
      <c r="D2781" s="237"/>
      <c r="E2781" s="211"/>
      <c r="F2781" s="788"/>
      <c r="G2781" s="201"/>
      <c r="H2781" s="201"/>
    </row>
    <row r="2782" spans="1:8" s="305" customFormat="1" x14ac:dyDescent="0.2">
      <c r="A2782" s="209"/>
      <c r="B2782" s="209"/>
      <c r="C2782" s="210"/>
      <c r="D2782" s="237"/>
      <c r="E2782" s="211"/>
      <c r="F2782" s="788"/>
      <c r="G2782" s="201"/>
      <c r="H2782" s="201"/>
    </row>
    <row r="2783" spans="1:8" s="305" customFormat="1" x14ac:dyDescent="0.2">
      <c r="A2783" s="209"/>
      <c r="B2783" s="209"/>
      <c r="C2783" s="210"/>
      <c r="D2783" s="237"/>
      <c r="E2783" s="211"/>
      <c r="F2783" s="788"/>
      <c r="G2783" s="201"/>
      <c r="H2783" s="201"/>
    </row>
    <row r="2784" spans="1:8" s="305" customFormat="1" x14ac:dyDescent="0.2">
      <c r="A2784" s="209"/>
      <c r="B2784" s="209"/>
      <c r="C2784" s="210"/>
      <c r="D2784" s="237"/>
      <c r="E2784" s="211"/>
      <c r="F2784" s="788"/>
      <c r="G2784" s="201"/>
      <c r="H2784" s="201"/>
    </row>
    <row r="2785" spans="1:8" s="305" customFormat="1" x14ac:dyDescent="0.2">
      <c r="A2785" s="209"/>
      <c r="B2785" s="209"/>
      <c r="C2785" s="210"/>
      <c r="D2785" s="237"/>
      <c r="E2785" s="211"/>
      <c r="F2785" s="788"/>
      <c r="G2785" s="201"/>
      <c r="H2785" s="201"/>
    </row>
    <row r="2786" spans="1:8" s="305" customFormat="1" x14ac:dyDescent="0.2">
      <c r="A2786" s="209"/>
      <c r="B2786" s="209"/>
      <c r="C2786" s="210"/>
      <c r="D2786" s="237"/>
      <c r="E2786" s="211"/>
      <c r="F2786" s="788"/>
      <c r="G2786" s="201"/>
      <c r="H2786" s="201"/>
    </row>
    <row r="2787" spans="1:8" s="305" customFormat="1" x14ac:dyDescent="0.2">
      <c r="A2787" s="209"/>
      <c r="B2787" s="209"/>
      <c r="C2787" s="210"/>
      <c r="D2787" s="237"/>
      <c r="E2787" s="211"/>
      <c r="F2787" s="788"/>
      <c r="G2787" s="201"/>
      <c r="H2787" s="201"/>
    </row>
    <row r="2788" spans="1:8" s="305" customFormat="1" x14ac:dyDescent="0.2">
      <c r="A2788" s="209"/>
      <c r="B2788" s="209"/>
      <c r="C2788" s="210"/>
      <c r="D2788" s="237"/>
      <c r="E2788" s="211"/>
      <c r="F2788" s="788"/>
      <c r="G2788" s="201"/>
      <c r="H2788" s="201"/>
    </row>
    <row r="2789" spans="1:8" s="305" customFormat="1" x14ac:dyDescent="0.2">
      <c r="A2789" s="209"/>
      <c r="B2789" s="209"/>
      <c r="C2789" s="210"/>
      <c r="D2789" s="237"/>
      <c r="E2789" s="211"/>
      <c r="F2789" s="788"/>
      <c r="G2789" s="201"/>
      <c r="H2789" s="201"/>
    </row>
    <row r="2790" spans="1:8" s="305" customFormat="1" x14ac:dyDescent="0.2">
      <c r="A2790" s="209"/>
      <c r="B2790" s="209"/>
      <c r="C2790" s="210"/>
      <c r="D2790" s="237"/>
      <c r="E2790" s="211"/>
      <c r="F2790" s="788"/>
      <c r="G2790" s="201"/>
      <c r="H2790" s="201"/>
    </row>
    <row r="2791" spans="1:8" s="305" customFormat="1" x14ac:dyDescent="0.2">
      <c r="A2791" s="209"/>
      <c r="B2791" s="209"/>
      <c r="C2791" s="210"/>
      <c r="D2791" s="237"/>
      <c r="E2791" s="211"/>
      <c r="F2791" s="788"/>
      <c r="G2791" s="201"/>
      <c r="H2791" s="201"/>
    </row>
    <row r="2792" spans="1:8" s="305" customFormat="1" x14ac:dyDescent="0.2">
      <c r="A2792" s="209"/>
      <c r="B2792" s="209"/>
      <c r="C2792" s="210"/>
      <c r="D2792" s="237"/>
      <c r="E2792" s="211"/>
      <c r="F2792" s="788"/>
      <c r="G2792" s="201"/>
      <c r="H2792" s="201"/>
    </row>
    <row r="2793" spans="1:8" s="305" customFormat="1" x14ac:dyDescent="0.2">
      <c r="A2793" s="209"/>
      <c r="B2793" s="209"/>
      <c r="C2793" s="210"/>
      <c r="D2793" s="237"/>
      <c r="E2793" s="211"/>
      <c r="F2793" s="788"/>
      <c r="G2793" s="201"/>
      <c r="H2793" s="201"/>
    </row>
    <row r="2794" spans="1:8" s="305" customFormat="1" x14ac:dyDescent="0.2">
      <c r="A2794" s="209"/>
      <c r="B2794" s="209"/>
      <c r="C2794" s="210"/>
      <c r="D2794" s="237"/>
      <c r="E2794" s="211"/>
      <c r="F2794" s="788"/>
      <c r="G2794" s="201"/>
      <c r="H2794" s="201"/>
    </row>
    <row r="2795" spans="1:8" s="305" customFormat="1" x14ac:dyDescent="0.2">
      <c r="A2795" s="209"/>
      <c r="B2795" s="209"/>
      <c r="C2795" s="210"/>
      <c r="D2795" s="237"/>
      <c r="E2795" s="211"/>
      <c r="F2795" s="788"/>
      <c r="G2795" s="201"/>
      <c r="H2795" s="201"/>
    </row>
    <row r="2796" spans="1:8" s="305" customFormat="1" x14ac:dyDescent="0.2">
      <c r="A2796" s="209"/>
      <c r="B2796" s="209"/>
      <c r="C2796" s="210"/>
      <c r="D2796" s="237"/>
      <c r="E2796" s="211"/>
      <c r="F2796" s="788"/>
      <c r="G2796" s="201"/>
      <c r="H2796" s="201"/>
    </row>
    <row r="2797" spans="1:8" s="305" customFormat="1" x14ac:dyDescent="0.2">
      <c r="A2797" s="209"/>
      <c r="B2797" s="209"/>
      <c r="C2797" s="210"/>
      <c r="D2797" s="237"/>
      <c r="E2797" s="211"/>
      <c r="F2797" s="788"/>
      <c r="G2797" s="201"/>
      <c r="H2797" s="201"/>
    </row>
    <row r="2798" spans="1:8" s="305" customFormat="1" x14ac:dyDescent="0.2">
      <c r="A2798" s="209"/>
      <c r="B2798" s="209"/>
      <c r="C2798" s="210"/>
      <c r="D2798" s="237"/>
      <c r="E2798" s="211"/>
      <c r="F2798" s="788"/>
      <c r="G2798" s="201"/>
      <c r="H2798" s="201"/>
    </row>
    <row r="2799" spans="1:8" s="305" customFormat="1" x14ac:dyDescent="0.2">
      <c r="A2799" s="209"/>
      <c r="B2799" s="209"/>
      <c r="C2799" s="210"/>
      <c r="D2799" s="237"/>
      <c r="E2799" s="211"/>
      <c r="F2799" s="788"/>
      <c r="G2799" s="201"/>
      <c r="H2799" s="201"/>
    </row>
    <row r="2800" spans="1:8" s="305" customFormat="1" x14ac:dyDescent="0.2">
      <c r="A2800" s="209"/>
      <c r="B2800" s="209"/>
      <c r="C2800" s="210"/>
      <c r="D2800" s="237"/>
      <c r="E2800" s="211"/>
      <c r="F2800" s="788"/>
      <c r="G2800" s="201"/>
      <c r="H2800" s="201"/>
    </row>
    <row r="2801" spans="1:8" s="305" customFormat="1" x14ac:dyDescent="0.2">
      <c r="A2801" s="209"/>
      <c r="B2801" s="209"/>
      <c r="C2801" s="210"/>
      <c r="D2801" s="237"/>
      <c r="E2801" s="211"/>
      <c r="F2801" s="788"/>
      <c r="G2801" s="201"/>
      <c r="H2801" s="201"/>
    </row>
    <row r="2802" spans="1:8" s="305" customFormat="1" x14ac:dyDescent="0.2">
      <c r="A2802" s="209"/>
      <c r="B2802" s="209"/>
      <c r="C2802" s="210"/>
      <c r="D2802" s="237"/>
      <c r="E2802" s="211"/>
      <c r="F2802" s="788"/>
      <c r="G2802" s="201"/>
      <c r="H2802" s="201"/>
    </row>
    <row r="2803" spans="1:8" s="305" customFormat="1" x14ac:dyDescent="0.2">
      <c r="A2803" s="209"/>
      <c r="B2803" s="209"/>
      <c r="C2803" s="210"/>
      <c r="D2803" s="237"/>
      <c r="E2803" s="211"/>
      <c r="F2803" s="788"/>
      <c r="G2803" s="201"/>
      <c r="H2803" s="201"/>
    </row>
    <row r="2804" spans="1:8" s="305" customFormat="1" x14ac:dyDescent="0.2">
      <c r="A2804" s="209"/>
      <c r="B2804" s="209"/>
      <c r="C2804" s="210"/>
      <c r="D2804" s="237"/>
      <c r="E2804" s="211"/>
      <c r="F2804" s="788"/>
      <c r="G2804" s="201"/>
      <c r="H2804" s="201"/>
    </row>
    <row r="2805" spans="1:8" s="305" customFormat="1" x14ac:dyDescent="0.2">
      <c r="A2805" s="209"/>
      <c r="B2805" s="209"/>
      <c r="C2805" s="210"/>
      <c r="D2805" s="237"/>
      <c r="E2805" s="211"/>
      <c r="F2805" s="788"/>
      <c r="G2805" s="201"/>
      <c r="H2805" s="201"/>
    </row>
    <row r="2806" spans="1:8" s="305" customFormat="1" x14ac:dyDescent="0.2">
      <c r="A2806" s="209"/>
      <c r="B2806" s="209"/>
      <c r="C2806" s="210"/>
      <c r="D2806" s="237"/>
      <c r="E2806" s="211"/>
      <c r="F2806" s="788"/>
      <c r="G2806" s="201"/>
      <c r="H2806" s="201"/>
    </row>
    <row r="2807" spans="1:8" s="305" customFormat="1" x14ac:dyDescent="0.2">
      <c r="A2807" s="209"/>
      <c r="B2807" s="209"/>
      <c r="C2807" s="210"/>
      <c r="D2807" s="237"/>
      <c r="E2807" s="211"/>
      <c r="F2807" s="788"/>
      <c r="G2807" s="201"/>
      <c r="H2807" s="201"/>
    </row>
    <row r="2808" spans="1:8" s="305" customFormat="1" x14ac:dyDescent="0.2">
      <c r="A2808" s="209"/>
      <c r="B2808" s="209"/>
      <c r="C2808" s="210"/>
      <c r="D2808" s="237"/>
      <c r="E2808" s="211"/>
      <c r="F2808" s="788"/>
      <c r="G2808" s="201"/>
      <c r="H2808" s="201"/>
    </row>
    <row r="2809" spans="1:8" s="305" customFormat="1" x14ac:dyDescent="0.2">
      <c r="A2809" s="209"/>
      <c r="B2809" s="209"/>
      <c r="C2809" s="210"/>
      <c r="D2809" s="237"/>
      <c r="E2809" s="211"/>
      <c r="F2809" s="788"/>
      <c r="G2809" s="201"/>
      <c r="H2809" s="201"/>
    </row>
    <row r="2810" spans="1:8" s="305" customFormat="1" x14ac:dyDescent="0.2">
      <c r="A2810" s="209"/>
      <c r="B2810" s="209"/>
      <c r="C2810" s="210"/>
      <c r="D2810" s="237"/>
      <c r="E2810" s="211"/>
      <c r="F2810" s="788"/>
      <c r="G2810" s="201"/>
      <c r="H2810" s="201"/>
    </row>
    <row r="2811" spans="1:8" s="305" customFormat="1" x14ac:dyDescent="0.2">
      <c r="A2811" s="209"/>
      <c r="B2811" s="209"/>
      <c r="C2811" s="210"/>
      <c r="D2811" s="237"/>
      <c r="E2811" s="211"/>
      <c r="F2811" s="788"/>
      <c r="G2811" s="201"/>
      <c r="H2811" s="201"/>
    </row>
    <row r="2812" spans="1:8" s="305" customFormat="1" x14ac:dyDescent="0.2">
      <c r="A2812" s="209"/>
      <c r="B2812" s="209"/>
      <c r="C2812" s="210"/>
      <c r="D2812" s="237"/>
      <c r="E2812" s="211"/>
      <c r="F2812" s="788"/>
      <c r="G2812" s="201"/>
      <c r="H2812" s="201"/>
    </row>
    <row r="2813" spans="1:8" s="305" customFormat="1" x14ac:dyDescent="0.2">
      <c r="A2813" s="209"/>
      <c r="B2813" s="209"/>
      <c r="C2813" s="210"/>
      <c r="D2813" s="237"/>
      <c r="E2813" s="211"/>
      <c r="F2813" s="788"/>
      <c r="G2813" s="201"/>
      <c r="H2813" s="201"/>
    </row>
    <row r="2814" spans="1:8" s="305" customFormat="1" x14ac:dyDescent="0.2">
      <c r="A2814" s="209"/>
      <c r="B2814" s="209"/>
      <c r="C2814" s="210"/>
      <c r="D2814" s="237"/>
      <c r="E2814" s="211"/>
      <c r="F2814" s="788"/>
      <c r="G2814" s="201"/>
      <c r="H2814" s="201"/>
    </row>
    <row r="2815" spans="1:8" s="305" customFormat="1" x14ac:dyDescent="0.2">
      <c r="A2815" s="209"/>
      <c r="B2815" s="209"/>
      <c r="C2815" s="210"/>
      <c r="D2815" s="237"/>
      <c r="E2815" s="211"/>
      <c r="F2815" s="788"/>
      <c r="G2815" s="201"/>
      <c r="H2815" s="201"/>
    </row>
    <row r="2816" spans="1:8" s="305" customFormat="1" x14ac:dyDescent="0.2">
      <c r="A2816" s="209"/>
      <c r="B2816" s="209"/>
      <c r="C2816" s="210"/>
      <c r="D2816" s="237"/>
      <c r="E2816" s="211"/>
      <c r="F2816" s="788"/>
      <c r="G2816" s="201"/>
      <c r="H2816" s="201"/>
    </row>
    <row r="2817" spans="1:8" s="305" customFormat="1" x14ac:dyDescent="0.2">
      <c r="A2817" s="209"/>
      <c r="B2817" s="209"/>
      <c r="C2817" s="210"/>
      <c r="D2817" s="237"/>
      <c r="E2817" s="211"/>
      <c r="F2817" s="788"/>
      <c r="G2817" s="201"/>
      <c r="H2817" s="201"/>
    </row>
    <row r="2818" spans="1:8" s="305" customFormat="1" x14ac:dyDescent="0.2">
      <c r="A2818" s="209"/>
      <c r="B2818" s="209"/>
      <c r="C2818" s="210"/>
      <c r="D2818" s="237"/>
      <c r="E2818" s="211"/>
      <c r="F2818" s="788"/>
      <c r="G2818" s="201"/>
      <c r="H2818" s="201"/>
    </row>
    <row r="2819" spans="1:8" s="305" customFormat="1" x14ac:dyDescent="0.2">
      <c r="A2819" s="209"/>
      <c r="B2819" s="209"/>
      <c r="C2819" s="210"/>
      <c r="D2819" s="237"/>
      <c r="E2819" s="211"/>
      <c r="F2819" s="788"/>
      <c r="G2819" s="201"/>
      <c r="H2819" s="201"/>
    </row>
    <row r="2820" spans="1:8" s="305" customFormat="1" x14ac:dyDescent="0.2">
      <c r="A2820" s="209"/>
      <c r="B2820" s="209"/>
      <c r="C2820" s="210"/>
      <c r="D2820" s="237"/>
      <c r="E2820" s="211"/>
      <c r="F2820" s="788"/>
      <c r="G2820" s="201"/>
      <c r="H2820" s="201"/>
    </row>
    <row r="2821" spans="1:8" s="305" customFormat="1" x14ac:dyDescent="0.2">
      <c r="A2821" s="209"/>
      <c r="B2821" s="209"/>
      <c r="C2821" s="210"/>
      <c r="D2821" s="237"/>
      <c r="E2821" s="211"/>
      <c r="F2821" s="788"/>
      <c r="G2821" s="201"/>
      <c r="H2821" s="201"/>
    </row>
    <row r="2822" spans="1:8" s="305" customFormat="1" x14ac:dyDescent="0.2">
      <c r="A2822" s="209"/>
      <c r="B2822" s="209"/>
      <c r="C2822" s="210"/>
      <c r="D2822" s="237"/>
      <c r="E2822" s="211"/>
      <c r="F2822" s="788"/>
      <c r="G2822" s="201"/>
      <c r="H2822" s="201"/>
    </row>
    <row r="2823" spans="1:8" s="305" customFormat="1" x14ac:dyDescent="0.2">
      <c r="A2823" s="209"/>
      <c r="B2823" s="209"/>
      <c r="C2823" s="210"/>
      <c r="D2823" s="237"/>
      <c r="E2823" s="211"/>
      <c r="F2823" s="788"/>
      <c r="G2823" s="201"/>
      <c r="H2823" s="201"/>
    </row>
    <row r="2824" spans="1:8" s="305" customFormat="1" x14ac:dyDescent="0.2">
      <c r="A2824" s="209"/>
      <c r="B2824" s="209"/>
      <c r="C2824" s="210"/>
      <c r="D2824" s="237"/>
      <c r="E2824" s="211"/>
      <c r="F2824" s="788"/>
      <c r="G2824" s="201"/>
      <c r="H2824" s="201"/>
    </row>
    <row r="2825" spans="1:8" s="305" customFormat="1" x14ac:dyDescent="0.2">
      <c r="A2825" s="209"/>
      <c r="B2825" s="209"/>
      <c r="C2825" s="210"/>
      <c r="D2825" s="237"/>
      <c r="E2825" s="211"/>
      <c r="F2825" s="788"/>
      <c r="G2825" s="201"/>
      <c r="H2825" s="201"/>
    </row>
    <row r="2826" spans="1:8" s="305" customFormat="1" x14ac:dyDescent="0.2">
      <c r="A2826" s="209"/>
      <c r="B2826" s="209"/>
      <c r="C2826" s="210"/>
      <c r="D2826" s="237"/>
      <c r="E2826" s="211"/>
      <c r="F2826" s="788"/>
      <c r="G2826" s="201"/>
      <c r="H2826" s="201"/>
    </row>
    <row r="2827" spans="1:8" s="305" customFormat="1" x14ac:dyDescent="0.2">
      <c r="A2827" s="209"/>
      <c r="B2827" s="209"/>
      <c r="C2827" s="210"/>
      <c r="D2827" s="237"/>
      <c r="E2827" s="211"/>
      <c r="F2827" s="788"/>
      <c r="G2827" s="201"/>
      <c r="H2827" s="201"/>
    </row>
    <row r="2828" spans="1:8" s="305" customFormat="1" x14ac:dyDescent="0.2">
      <c r="A2828" s="209"/>
      <c r="B2828" s="209"/>
      <c r="C2828" s="210"/>
      <c r="D2828" s="237"/>
      <c r="E2828" s="211"/>
      <c r="F2828" s="788"/>
      <c r="G2828" s="201"/>
      <c r="H2828" s="201"/>
    </row>
    <row r="2829" spans="1:8" s="305" customFormat="1" x14ac:dyDescent="0.2">
      <c r="A2829" s="209"/>
      <c r="B2829" s="209"/>
      <c r="C2829" s="210"/>
      <c r="D2829" s="237"/>
      <c r="E2829" s="211"/>
      <c r="F2829" s="788"/>
      <c r="G2829" s="201"/>
      <c r="H2829" s="201"/>
    </row>
    <row r="2830" spans="1:8" s="305" customFormat="1" x14ac:dyDescent="0.2">
      <c r="A2830" s="209"/>
      <c r="B2830" s="209"/>
      <c r="C2830" s="210"/>
      <c r="D2830" s="237"/>
      <c r="E2830" s="211"/>
      <c r="F2830" s="788"/>
      <c r="G2830" s="201"/>
      <c r="H2830" s="201"/>
    </row>
    <row r="2831" spans="1:8" s="305" customFormat="1" x14ac:dyDescent="0.2">
      <c r="A2831" s="209"/>
      <c r="B2831" s="209"/>
      <c r="C2831" s="210"/>
      <c r="D2831" s="237"/>
      <c r="E2831" s="211"/>
      <c r="F2831" s="788"/>
      <c r="G2831" s="201"/>
      <c r="H2831" s="201"/>
    </row>
    <row r="2832" spans="1:8" s="305" customFormat="1" x14ac:dyDescent="0.2">
      <c r="A2832" s="209"/>
      <c r="B2832" s="209"/>
      <c r="C2832" s="210"/>
      <c r="D2832" s="237"/>
      <c r="E2832" s="211"/>
      <c r="F2832" s="788"/>
      <c r="G2832" s="201"/>
      <c r="H2832" s="201"/>
    </row>
    <row r="2833" spans="1:8" s="305" customFormat="1" x14ac:dyDescent="0.2">
      <c r="A2833" s="209"/>
      <c r="B2833" s="209"/>
      <c r="C2833" s="210"/>
      <c r="D2833" s="237"/>
      <c r="E2833" s="211"/>
      <c r="F2833" s="788"/>
      <c r="G2833" s="201"/>
      <c r="H2833" s="201"/>
    </row>
    <row r="2834" spans="1:8" s="305" customFormat="1" x14ac:dyDescent="0.2">
      <c r="A2834" s="209"/>
      <c r="B2834" s="209"/>
      <c r="C2834" s="210"/>
      <c r="D2834" s="237"/>
      <c r="E2834" s="211"/>
      <c r="F2834" s="788"/>
      <c r="G2834" s="201"/>
      <c r="H2834" s="201"/>
    </row>
    <row r="2835" spans="1:8" s="305" customFormat="1" x14ac:dyDescent="0.2">
      <c r="A2835" s="209"/>
      <c r="B2835" s="209"/>
      <c r="C2835" s="210"/>
      <c r="D2835" s="237"/>
      <c r="E2835" s="211"/>
      <c r="F2835" s="788"/>
      <c r="G2835" s="201"/>
      <c r="H2835" s="201"/>
    </row>
    <row r="2836" spans="1:8" s="305" customFormat="1" x14ac:dyDescent="0.2">
      <c r="A2836" s="209"/>
      <c r="B2836" s="209"/>
      <c r="C2836" s="210"/>
      <c r="D2836" s="237"/>
      <c r="E2836" s="211"/>
      <c r="F2836" s="788"/>
      <c r="G2836" s="201"/>
      <c r="H2836" s="201"/>
    </row>
    <row r="2837" spans="1:8" s="305" customFormat="1" x14ac:dyDescent="0.2">
      <c r="A2837" s="209"/>
      <c r="B2837" s="209"/>
      <c r="C2837" s="210"/>
      <c r="D2837" s="237"/>
      <c r="E2837" s="211"/>
      <c r="F2837" s="788"/>
      <c r="G2837" s="201"/>
      <c r="H2837" s="201"/>
    </row>
    <row r="2838" spans="1:8" s="305" customFormat="1" x14ac:dyDescent="0.2">
      <c r="A2838" s="209"/>
      <c r="B2838" s="209"/>
      <c r="C2838" s="210"/>
      <c r="D2838" s="237"/>
      <c r="E2838" s="211"/>
      <c r="F2838" s="788"/>
      <c r="G2838" s="201"/>
      <c r="H2838" s="201"/>
    </row>
    <row r="2839" spans="1:8" s="305" customFormat="1" x14ac:dyDescent="0.2">
      <c r="A2839" s="209"/>
      <c r="B2839" s="209"/>
      <c r="C2839" s="210"/>
      <c r="D2839" s="237"/>
      <c r="E2839" s="211"/>
      <c r="F2839" s="788"/>
      <c r="G2839" s="201"/>
      <c r="H2839" s="201"/>
    </row>
    <row r="2840" spans="1:8" s="305" customFormat="1" x14ac:dyDescent="0.2">
      <c r="A2840" s="209"/>
      <c r="B2840" s="209"/>
      <c r="C2840" s="210"/>
      <c r="D2840" s="237"/>
      <c r="E2840" s="211"/>
      <c r="F2840" s="788"/>
      <c r="G2840" s="201"/>
      <c r="H2840" s="201"/>
    </row>
    <row r="2841" spans="1:8" s="305" customFormat="1" x14ac:dyDescent="0.2">
      <c r="A2841" s="209"/>
      <c r="B2841" s="209"/>
      <c r="C2841" s="210"/>
      <c r="D2841" s="237"/>
      <c r="E2841" s="211"/>
      <c r="F2841" s="788"/>
      <c r="G2841" s="201"/>
      <c r="H2841" s="201"/>
    </row>
    <row r="2842" spans="1:8" s="305" customFormat="1" x14ac:dyDescent="0.2">
      <c r="A2842" s="209"/>
      <c r="B2842" s="209"/>
      <c r="C2842" s="210"/>
      <c r="D2842" s="237"/>
      <c r="E2842" s="211"/>
      <c r="F2842" s="788"/>
      <c r="G2842" s="201"/>
      <c r="H2842" s="201"/>
    </row>
    <row r="2843" spans="1:8" s="305" customFormat="1" x14ac:dyDescent="0.2">
      <c r="A2843" s="209"/>
      <c r="B2843" s="209"/>
      <c r="C2843" s="210"/>
      <c r="D2843" s="237"/>
      <c r="E2843" s="211"/>
      <c r="F2843" s="788"/>
      <c r="G2843" s="201"/>
      <c r="H2843" s="201"/>
    </row>
    <row r="2844" spans="1:8" s="305" customFormat="1" x14ac:dyDescent="0.2">
      <c r="A2844" s="209"/>
      <c r="B2844" s="209"/>
      <c r="C2844" s="210"/>
      <c r="D2844" s="237"/>
      <c r="E2844" s="211"/>
      <c r="F2844" s="788"/>
      <c r="G2844" s="201"/>
      <c r="H2844" s="201"/>
    </row>
    <row r="2845" spans="1:8" s="305" customFormat="1" x14ac:dyDescent="0.2">
      <c r="A2845" s="209"/>
      <c r="B2845" s="209"/>
      <c r="C2845" s="210"/>
      <c r="D2845" s="237"/>
      <c r="E2845" s="211"/>
      <c r="F2845" s="788"/>
      <c r="G2845" s="201"/>
      <c r="H2845" s="201"/>
    </row>
    <row r="2846" spans="1:8" s="305" customFormat="1" x14ac:dyDescent="0.2">
      <c r="A2846" s="209"/>
      <c r="B2846" s="209"/>
      <c r="C2846" s="210"/>
      <c r="D2846" s="237"/>
      <c r="E2846" s="211"/>
      <c r="F2846" s="788"/>
      <c r="G2846" s="201"/>
      <c r="H2846" s="201"/>
    </row>
    <row r="2847" spans="1:8" s="305" customFormat="1" x14ac:dyDescent="0.2">
      <c r="A2847" s="209"/>
      <c r="B2847" s="209"/>
      <c r="C2847" s="210"/>
      <c r="D2847" s="237"/>
      <c r="E2847" s="211"/>
      <c r="F2847" s="788"/>
      <c r="G2847" s="201"/>
      <c r="H2847" s="201"/>
    </row>
    <row r="2848" spans="1:8" s="305" customFormat="1" x14ac:dyDescent="0.2">
      <c r="A2848" s="209"/>
      <c r="B2848" s="209"/>
      <c r="C2848" s="210"/>
      <c r="D2848" s="237"/>
      <c r="E2848" s="211"/>
      <c r="F2848" s="788"/>
      <c r="G2848" s="201"/>
      <c r="H2848" s="201"/>
    </row>
    <row r="2849" spans="1:8" s="305" customFormat="1" x14ac:dyDescent="0.2">
      <c r="A2849" s="209"/>
      <c r="B2849" s="209"/>
      <c r="C2849" s="210"/>
      <c r="D2849" s="237"/>
      <c r="E2849" s="211"/>
      <c r="F2849" s="788"/>
      <c r="G2849" s="201"/>
      <c r="H2849" s="201"/>
    </row>
    <row r="2850" spans="1:8" s="305" customFormat="1" x14ac:dyDescent="0.2">
      <c r="A2850" s="209"/>
      <c r="B2850" s="209"/>
      <c r="C2850" s="210"/>
      <c r="D2850" s="237"/>
      <c r="E2850" s="211"/>
      <c r="F2850" s="788"/>
      <c r="G2850" s="201"/>
      <c r="H2850" s="201"/>
    </row>
    <row r="2851" spans="1:8" s="305" customFormat="1" x14ac:dyDescent="0.2">
      <c r="A2851" s="209"/>
      <c r="B2851" s="209"/>
      <c r="C2851" s="210"/>
      <c r="D2851" s="237"/>
      <c r="E2851" s="211"/>
      <c r="F2851" s="788"/>
      <c r="G2851" s="201"/>
      <c r="H2851" s="201"/>
    </row>
    <row r="2852" spans="1:8" s="305" customFormat="1" x14ac:dyDescent="0.2">
      <c r="A2852" s="209"/>
      <c r="B2852" s="209"/>
      <c r="C2852" s="210"/>
      <c r="D2852" s="237"/>
      <c r="E2852" s="211"/>
      <c r="F2852" s="788"/>
      <c r="G2852" s="201"/>
      <c r="H2852" s="201"/>
    </row>
    <row r="2853" spans="1:8" s="305" customFormat="1" x14ac:dyDescent="0.2">
      <c r="A2853" s="209"/>
      <c r="B2853" s="209"/>
      <c r="C2853" s="210"/>
      <c r="D2853" s="237"/>
      <c r="E2853" s="211"/>
      <c r="F2853" s="788"/>
      <c r="G2853" s="201"/>
      <c r="H2853" s="201"/>
    </row>
    <row r="2854" spans="1:8" s="305" customFormat="1" x14ac:dyDescent="0.2">
      <c r="A2854" s="209"/>
      <c r="B2854" s="209"/>
      <c r="C2854" s="210"/>
      <c r="D2854" s="237"/>
      <c r="E2854" s="211"/>
      <c r="F2854" s="788"/>
      <c r="G2854" s="201"/>
      <c r="H2854" s="201"/>
    </row>
    <row r="2855" spans="1:8" s="305" customFormat="1" x14ac:dyDescent="0.2">
      <c r="A2855" s="209"/>
      <c r="B2855" s="209"/>
      <c r="C2855" s="210"/>
      <c r="D2855" s="237"/>
      <c r="E2855" s="211"/>
      <c r="F2855" s="788"/>
      <c r="G2855" s="201"/>
      <c r="H2855" s="201"/>
    </row>
    <row r="2856" spans="1:8" s="305" customFormat="1" x14ac:dyDescent="0.2">
      <c r="A2856" s="209"/>
      <c r="B2856" s="209"/>
      <c r="C2856" s="210"/>
      <c r="D2856" s="237"/>
      <c r="E2856" s="211"/>
      <c r="F2856" s="788"/>
      <c r="G2856" s="201"/>
      <c r="H2856" s="201"/>
    </row>
    <row r="2857" spans="1:8" s="305" customFormat="1" x14ac:dyDescent="0.2">
      <c r="A2857" s="209"/>
      <c r="B2857" s="209"/>
      <c r="C2857" s="210"/>
      <c r="D2857" s="237"/>
      <c r="E2857" s="211"/>
      <c r="F2857" s="788"/>
      <c r="G2857" s="201"/>
      <c r="H2857" s="201"/>
    </row>
    <row r="2858" spans="1:8" s="305" customFormat="1" x14ac:dyDescent="0.2">
      <c r="A2858" s="209"/>
      <c r="B2858" s="209"/>
      <c r="C2858" s="210"/>
      <c r="D2858" s="237"/>
      <c r="E2858" s="211"/>
      <c r="F2858" s="788"/>
      <c r="G2858" s="201"/>
      <c r="H2858" s="201"/>
    </row>
    <row r="2859" spans="1:8" s="305" customFormat="1" x14ac:dyDescent="0.2">
      <c r="A2859" s="209"/>
      <c r="B2859" s="209"/>
      <c r="C2859" s="210"/>
      <c r="D2859" s="237"/>
      <c r="E2859" s="211"/>
      <c r="F2859" s="788"/>
      <c r="G2859" s="201"/>
      <c r="H2859" s="201"/>
    </row>
    <row r="2860" spans="1:8" s="305" customFormat="1" x14ac:dyDescent="0.2">
      <c r="A2860" s="209"/>
      <c r="B2860" s="209"/>
      <c r="C2860" s="210"/>
      <c r="D2860" s="237"/>
      <c r="E2860" s="211"/>
      <c r="F2860" s="788"/>
      <c r="G2860" s="201"/>
      <c r="H2860" s="201"/>
    </row>
    <row r="2861" spans="1:8" s="305" customFormat="1" x14ac:dyDescent="0.2">
      <c r="A2861" s="209"/>
      <c r="B2861" s="209"/>
      <c r="C2861" s="210"/>
      <c r="D2861" s="237"/>
      <c r="E2861" s="211"/>
      <c r="F2861" s="788"/>
      <c r="G2861" s="201"/>
      <c r="H2861" s="201"/>
    </row>
    <row r="2862" spans="1:8" s="305" customFormat="1" x14ac:dyDescent="0.2">
      <c r="A2862" s="209"/>
      <c r="B2862" s="209"/>
      <c r="C2862" s="210"/>
      <c r="D2862" s="237"/>
      <c r="E2862" s="211"/>
      <c r="F2862" s="788"/>
      <c r="G2862" s="201"/>
      <c r="H2862" s="201"/>
    </row>
    <row r="2863" spans="1:8" s="305" customFormat="1" x14ac:dyDescent="0.2">
      <c r="A2863" s="209"/>
      <c r="B2863" s="209"/>
      <c r="C2863" s="210"/>
      <c r="D2863" s="237"/>
      <c r="E2863" s="211"/>
      <c r="F2863" s="788"/>
      <c r="G2863" s="201"/>
      <c r="H2863" s="201"/>
    </row>
    <row r="2864" spans="1:8" s="305" customFormat="1" x14ac:dyDescent="0.2">
      <c r="A2864" s="209"/>
      <c r="B2864" s="209"/>
      <c r="C2864" s="210"/>
      <c r="D2864" s="237"/>
      <c r="E2864" s="211"/>
      <c r="F2864" s="788"/>
      <c r="G2864" s="201"/>
      <c r="H2864" s="201"/>
    </row>
    <row r="2865" spans="1:8" s="305" customFormat="1" x14ac:dyDescent="0.2">
      <c r="A2865" s="209"/>
      <c r="B2865" s="209"/>
      <c r="C2865" s="210"/>
      <c r="D2865" s="237"/>
      <c r="E2865" s="211"/>
      <c r="F2865" s="788"/>
      <c r="G2865" s="201"/>
      <c r="H2865" s="201"/>
    </row>
    <row r="2866" spans="1:8" s="305" customFormat="1" x14ac:dyDescent="0.2">
      <c r="A2866" s="209"/>
      <c r="B2866" s="209"/>
      <c r="C2866" s="210"/>
      <c r="D2866" s="237"/>
      <c r="E2866" s="211"/>
      <c r="F2866" s="788"/>
      <c r="G2866" s="201"/>
      <c r="H2866" s="201"/>
    </row>
    <row r="2867" spans="1:8" s="305" customFormat="1" x14ac:dyDescent="0.2">
      <c r="A2867" s="209"/>
      <c r="B2867" s="209"/>
      <c r="C2867" s="210"/>
      <c r="D2867" s="237"/>
      <c r="E2867" s="211"/>
      <c r="F2867" s="788"/>
      <c r="G2867" s="201"/>
      <c r="H2867" s="201"/>
    </row>
    <row r="2868" spans="1:8" s="305" customFormat="1" x14ac:dyDescent="0.2">
      <c r="A2868" s="209"/>
      <c r="B2868" s="209"/>
      <c r="C2868" s="210"/>
      <c r="D2868" s="237"/>
      <c r="E2868" s="211"/>
      <c r="F2868" s="788"/>
      <c r="G2868" s="201"/>
      <c r="H2868" s="201"/>
    </row>
    <row r="2869" spans="1:8" s="305" customFormat="1" x14ac:dyDescent="0.2">
      <c r="A2869" s="209"/>
      <c r="B2869" s="209"/>
      <c r="C2869" s="210"/>
      <c r="D2869" s="237"/>
      <c r="E2869" s="211"/>
      <c r="F2869" s="788"/>
      <c r="G2869" s="201"/>
      <c r="H2869" s="201"/>
    </row>
    <row r="2870" spans="1:8" s="305" customFormat="1" x14ac:dyDescent="0.2">
      <c r="A2870" s="209"/>
      <c r="B2870" s="209"/>
      <c r="C2870" s="210"/>
      <c r="D2870" s="237"/>
      <c r="E2870" s="211"/>
      <c r="F2870" s="788"/>
      <c r="G2870" s="201"/>
      <c r="H2870" s="201"/>
    </row>
    <row r="2871" spans="1:8" s="305" customFormat="1" x14ac:dyDescent="0.2">
      <c r="A2871" s="209"/>
      <c r="B2871" s="209"/>
      <c r="C2871" s="210"/>
      <c r="D2871" s="237"/>
      <c r="E2871" s="211"/>
      <c r="F2871" s="788"/>
      <c r="G2871" s="201"/>
      <c r="H2871" s="201"/>
    </row>
    <row r="2872" spans="1:8" s="305" customFormat="1" x14ac:dyDescent="0.2">
      <c r="A2872" s="209"/>
      <c r="B2872" s="209"/>
      <c r="C2872" s="210"/>
      <c r="D2872" s="237"/>
      <c r="E2872" s="211"/>
      <c r="F2872" s="788"/>
      <c r="G2872" s="201"/>
      <c r="H2872" s="201"/>
    </row>
    <row r="2873" spans="1:8" s="305" customFormat="1" x14ac:dyDescent="0.2">
      <c r="A2873" s="209"/>
      <c r="B2873" s="209"/>
      <c r="C2873" s="210"/>
      <c r="D2873" s="237"/>
      <c r="E2873" s="211"/>
      <c r="F2873" s="788"/>
      <c r="G2873" s="201"/>
      <c r="H2873" s="201"/>
    </row>
    <row r="2874" spans="1:8" s="305" customFormat="1" x14ac:dyDescent="0.2">
      <c r="A2874" s="209"/>
      <c r="B2874" s="209"/>
      <c r="C2874" s="210"/>
      <c r="D2874" s="237"/>
      <c r="E2874" s="211"/>
      <c r="F2874" s="788"/>
      <c r="G2874" s="201"/>
      <c r="H2874" s="201"/>
    </row>
    <row r="2875" spans="1:8" s="305" customFormat="1" x14ac:dyDescent="0.2">
      <c r="A2875" s="209"/>
      <c r="B2875" s="209"/>
      <c r="C2875" s="210"/>
      <c r="D2875" s="237"/>
      <c r="E2875" s="211"/>
      <c r="F2875" s="788"/>
      <c r="G2875" s="201"/>
      <c r="H2875" s="201"/>
    </row>
    <row r="2876" spans="1:8" s="305" customFormat="1" x14ac:dyDescent="0.2">
      <c r="A2876" s="209"/>
      <c r="B2876" s="209"/>
      <c r="C2876" s="210"/>
      <c r="D2876" s="237"/>
      <c r="E2876" s="211"/>
      <c r="F2876" s="788"/>
      <c r="G2876" s="201"/>
      <c r="H2876" s="201"/>
    </row>
    <row r="2877" spans="1:8" s="305" customFormat="1" x14ac:dyDescent="0.2">
      <c r="A2877" s="209"/>
      <c r="B2877" s="209"/>
      <c r="C2877" s="210"/>
      <c r="D2877" s="237"/>
      <c r="E2877" s="211"/>
      <c r="F2877" s="788"/>
      <c r="G2877" s="201"/>
      <c r="H2877" s="201"/>
    </row>
    <row r="2878" spans="1:8" s="305" customFormat="1" x14ac:dyDescent="0.2">
      <c r="A2878" s="209"/>
      <c r="B2878" s="209"/>
      <c r="C2878" s="210"/>
      <c r="D2878" s="237"/>
      <c r="E2878" s="211"/>
      <c r="F2878" s="788"/>
      <c r="G2878" s="201"/>
      <c r="H2878" s="201"/>
    </row>
    <row r="2879" spans="1:8" s="305" customFormat="1" x14ac:dyDescent="0.2">
      <c r="A2879" s="209"/>
      <c r="B2879" s="209"/>
      <c r="C2879" s="210"/>
      <c r="D2879" s="237"/>
      <c r="E2879" s="211"/>
      <c r="F2879" s="788"/>
      <c r="G2879" s="201"/>
      <c r="H2879" s="201"/>
    </row>
    <row r="2880" spans="1:8" s="305" customFormat="1" x14ac:dyDescent="0.2">
      <c r="A2880" s="209"/>
      <c r="B2880" s="209"/>
      <c r="C2880" s="210"/>
      <c r="D2880" s="237"/>
      <c r="E2880" s="211"/>
      <c r="F2880" s="788"/>
      <c r="G2880" s="201"/>
      <c r="H2880" s="201"/>
    </row>
    <row r="2881" spans="1:8" s="305" customFormat="1" x14ac:dyDescent="0.2">
      <c r="A2881" s="209"/>
      <c r="B2881" s="209"/>
      <c r="C2881" s="210"/>
      <c r="D2881" s="237"/>
      <c r="E2881" s="211"/>
      <c r="F2881" s="788"/>
      <c r="G2881" s="201"/>
      <c r="H2881" s="201"/>
    </row>
    <row r="2882" spans="1:8" s="305" customFormat="1" x14ac:dyDescent="0.2">
      <c r="A2882" s="209"/>
      <c r="B2882" s="209"/>
      <c r="C2882" s="210"/>
      <c r="D2882" s="237"/>
      <c r="E2882" s="211"/>
      <c r="F2882" s="788"/>
      <c r="G2882" s="201"/>
      <c r="H2882" s="201"/>
    </row>
    <row r="2883" spans="1:8" s="305" customFormat="1" x14ac:dyDescent="0.2">
      <c r="A2883" s="209"/>
      <c r="B2883" s="209"/>
      <c r="C2883" s="210"/>
      <c r="D2883" s="237"/>
      <c r="E2883" s="211"/>
      <c r="F2883" s="788"/>
      <c r="G2883" s="201"/>
      <c r="H2883" s="201"/>
    </row>
    <row r="2884" spans="1:8" s="305" customFormat="1" x14ac:dyDescent="0.2">
      <c r="A2884" s="209"/>
      <c r="B2884" s="209"/>
      <c r="C2884" s="210"/>
      <c r="D2884" s="237"/>
      <c r="E2884" s="211"/>
      <c r="F2884" s="788"/>
      <c r="G2884" s="201"/>
      <c r="H2884" s="201"/>
    </row>
    <row r="2885" spans="1:8" s="305" customFormat="1" x14ac:dyDescent="0.2">
      <c r="A2885" s="209"/>
      <c r="B2885" s="209"/>
      <c r="C2885" s="210"/>
      <c r="D2885" s="237"/>
      <c r="E2885" s="211"/>
      <c r="F2885" s="788"/>
      <c r="G2885" s="201"/>
      <c r="H2885" s="201"/>
    </row>
    <row r="2886" spans="1:8" s="305" customFormat="1" x14ac:dyDescent="0.2">
      <c r="A2886" s="209"/>
      <c r="B2886" s="209"/>
      <c r="C2886" s="210"/>
      <c r="D2886" s="237"/>
      <c r="E2886" s="211"/>
      <c r="F2886" s="788"/>
      <c r="G2886" s="201"/>
      <c r="H2886" s="201"/>
    </row>
    <row r="2887" spans="1:8" s="305" customFormat="1" x14ac:dyDescent="0.2">
      <c r="A2887" s="209"/>
      <c r="B2887" s="209"/>
      <c r="C2887" s="210"/>
      <c r="D2887" s="237"/>
      <c r="E2887" s="211"/>
      <c r="F2887" s="788"/>
      <c r="G2887" s="201"/>
      <c r="H2887" s="201"/>
    </row>
    <row r="2888" spans="1:8" s="305" customFormat="1" x14ac:dyDescent="0.2">
      <c r="A2888" s="209"/>
      <c r="B2888" s="209"/>
      <c r="C2888" s="210"/>
      <c r="D2888" s="237"/>
      <c r="E2888" s="211"/>
      <c r="F2888" s="788"/>
      <c r="G2888" s="201"/>
      <c r="H2888" s="201"/>
    </row>
    <row r="2889" spans="1:8" s="305" customFormat="1" x14ac:dyDescent="0.2">
      <c r="A2889" s="209"/>
      <c r="B2889" s="209"/>
      <c r="C2889" s="210"/>
      <c r="D2889" s="237"/>
      <c r="E2889" s="211"/>
      <c r="F2889" s="788"/>
      <c r="G2889" s="201"/>
      <c r="H2889" s="201"/>
    </row>
    <row r="2890" spans="1:8" s="305" customFormat="1" x14ac:dyDescent="0.2">
      <c r="A2890" s="209"/>
      <c r="B2890" s="209"/>
      <c r="C2890" s="210"/>
      <c r="D2890" s="237"/>
      <c r="E2890" s="211"/>
      <c r="F2890" s="788"/>
      <c r="G2890" s="201"/>
      <c r="H2890" s="201"/>
    </row>
    <row r="2891" spans="1:8" s="305" customFormat="1" x14ac:dyDescent="0.2">
      <c r="A2891" s="209"/>
      <c r="B2891" s="209"/>
      <c r="C2891" s="210"/>
      <c r="D2891" s="237"/>
      <c r="E2891" s="211"/>
      <c r="F2891" s="788"/>
      <c r="G2891" s="201"/>
      <c r="H2891" s="201"/>
    </row>
    <row r="2892" spans="1:8" s="305" customFormat="1" x14ac:dyDescent="0.2">
      <c r="A2892" s="209"/>
      <c r="B2892" s="209"/>
      <c r="C2892" s="210"/>
      <c r="D2892" s="237"/>
      <c r="E2892" s="211"/>
      <c r="F2892" s="788"/>
      <c r="G2892" s="201"/>
      <c r="H2892" s="201"/>
    </row>
    <row r="2893" spans="1:8" s="305" customFormat="1" x14ac:dyDescent="0.2">
      <c r="A2893" s="209"/>
      <c r="B2893" s="209"/>
      <c r="C2893" s="210"/>
      <c r="D2893" s="237"/>
      <c r="E2893" s="211"/>
      <c r="F2893" s="788"/>
      <c r="G2893" s="201"/>
      <c r="H2893" s="201"/>
    </row>
    <row r="2894" spans="1:8" s="305" customFormat="1" x14ac:dyDescent="0.2">
      <c r="A2894" s="209"/>
      <c r="B2894" s="209"/>
      <c r="C2894" s="210"/>
      <c r="D2894" s="237"/>
      <c r="E2894" s="211"/>
      <c r="F2894" s="788"/>
      <c r="G2894" s="201"/>
      <c r="H2894" s="201"/>
    </row>
    <row r="2895" spans="1:8" s="305" customFormat="1" x14ac:dyDescent="0.2">
      <c r="A2895" s="209"/>
      <c r="B2895" s="209"/>
      <c r="C2895" s="210"/>
      <c r="D2895" s="237"/>
      <c r="E2895" s="211"/>
      <c r="F2895" s="788"/>
      <c r="G2895" s="201"/>
      <c r="H2895" s="201"/>
    </row>
    <row r="2896" spans="1:8" s="305" customFormat="1" x14ac:dyDescent="0.2">
      <c r="A2896" s="209"/>
      <c r="B2896" s="209"/>
      <c r="C2896" s="210"/>
      <c r="D2896" s="237"/>
      <c r="E2896" s="211"/>
      <c r="F2896" s="788"/>
      <c r="G2896" s="201"/>
      <c r="H2896" s="201"/>
    </row>
    <row r="2897" spans="1:8" s="305" customFormat="1" x14ac:dyDescent="0.2">
      <c r="A2897" s="209"/>
      <c r="B2897" s="209"/>
      <c r="C2897" s="210"/>
      <c r="D2897" s="237"/>
      <c r="E2897" s="211"/>
      <c r="F2897" s="788"/>
      <c r="G2897" s="201"/>
      <c r="H2897" s="201"/>
    </row>
    <row r="2898" spans="1:8" s="305" customFormat="1" x14ac:dyDescent="0.2">
      <c r="A2898" s="209"/>
      <c r="B2898" s="209"/>
      <c r="C2898" s="210"/>
      <c r="D2898" s="237"/>
      <c r="E2898" s="211"/>
      <c r="F2898" s="788"/>
      <c r="G2898" s="201"/>
      <c r="H2898" s="201"/>
    </row>
    <row r="2899" spans="1:8" s="305" customFormat="1" x14ac:dyDescent="0.2">
      <c r="A2899" s="209"/>
      <c r="B2899" s="209"/>
      <c r="C2899" s="210"/>
      <c r="D2899" s="237"/>
      <c r="E2899" s="211"/>
      <c r="F2899" s="788"/>
      <c r="G2899" s="201"/>
      <c r="H2899" s="201"/>
    </row>
    <row r="2900" spans="1:8" s="305" customFormat="1" x14ac:dyDescent="0.2">
      <c r="A2900" s="209"/>
      <c r="B2900" s="209"/>
      <c r="C2900" s="210"/>
      <c r="D2900" s="237"/>
      <c r="E2900" s="211"/>
      <c r="F2900" s="788"/>
      <c r="G2900" s="201"/>
      <c r="H2900" s="201"/>
    </row>
    <row r="2901" spans="1:8" s="305" customFormat="1" x14ac:dyDescent="0.2">
      <c r="A2901" s="209"/>
      <c r="B2901" s="209"/>
      <c r="C2901" s="210"/>
      <c r="D2901" s="237"/>
      <c r="E2901" s="211"/>
      <c r="F2901" s="788"/>
      <c r="G2901" s="201"/>
      <c r="H2901" s="201"/>
    </row>
    <row r="2902" spans="1:8" s="305" customFormat="1" x14ac:dyDescent="0.2">
      <c r="A2902" s="209"/>
      <c r="B2902" s="209"/>
      <c r="C2902" s="210"/>
      <c r="D2902" s="237"/>
      <c r="E2902" s="211"/>
      <c r="F2902" s="788"/>
      <c r="G2902" s="201"/>
      <c r="H2902" s="201"/>
    </row>
    <row r="2903" spans="1:8" s="305" customFormat="1" x14ac:dyDescent="0.2">
      <c r="A2903" s="209"/>
      <c r="B2903" s="209"/>
      <c r="C2903" s="210"/>
      <c r="D2903" s="237"/>
      <c r="E2903" s="211"/>
      <c r="F2903" s="788"/>
      <c r="G2903" s="201"/>
      <c r="H2903" s="201"/>
    </row>
    <row r="2904" spans="1:8" s="305" customFormat="1" x14ac:dyDescent="0.2">
      <c r="A2904" s="209"/>
      <c r="B2904" s="209"/>
      <c r="C2904" s="210"/>
      <c r="D2904" s="237"/>
      <c r="E2904" s="211"/>
      <c r="F2904" s="788"/>
      <c r="G2904" s="201"/>
      <c r="H2904" s="201"/>
    </row>
    <row r="2905" spans="1:8" s="305" customFormat="1" x14ac:dyDescent="0.2">
      <c r="A2905" s="209"/>
      <c r="B2905" s="209"/>
      <c r="C2905" s="210"/>
      <c r="D2905" s="237"/>
      <c r="E2905" s="211"/>
      <c r="F2905" s="788"/>
      <c r="G2905" s="201"/>
      <c r="H2905" s="201"/>
    </row>
    <row r="2906" spans="1:8" s="305" customFormat="1" x14ac:dyDescent="0.2">
      <c r="A2906" s="209"/>
      <c r="B2906" s="209"/>
      <c r="C2906" s="210"/>
      <c r="D2906" s="237"/>
      <c r="E2906" s="211"/>
      <c r="F2906" s="788"/>
      <c r="G2906" s="201"/>
      <c r="H2906" s="201"/>
    </row>
    <row r="2907" spans="1:8" s="305" customFormat="1" x14ac:dyDescent="0.2">
      <c r="A2907" s="209"/>
      <c r="B2907" s="209"/>
      <c r="C2907" s="210"/>
      <c r="D2907" s="237"/>
      <c r="E2907" s="211"/>
      <c r="F2907" s="788"/>
      <c r="G2907" s="201"/>
      <c r="H2907" s="201"/>
    </row>
    <row r="2908" spans="1:8" s="305" customFormat="1" x14ac:dyDescent="0.2">
      <c r="A2908" s="209"/>
      <c r="B2908" s="209"/>
      <c r="C2908" s="210"/>
      <c r="D2908" s="237"/>
      <c r="E2908" s="211"/>
      <c r="F2908" s="788"/>
      <c r="G2908" s="201"/>
      <c r="H2908" s="201"/>
    </row>
    <row r="2909" spans="1:8" s="305" customFormat="1" x14ac:dyDescent="0.2">
      <c r="A2909" s="209"/>
      <c r="B2909" s="209"/>
      <c r="C2909" s="210"/>
      <c r="D2909" s="237"/>
      <c r="E2909" s="211"/>
      <c r="F2909" s="788"/>
      <c r="G2909" s="201"/>
      <c r="H2909" s="201"/>
    </row>
    <row r="2910" spans="1:8" s="305" customFormat="1" x14ac:dyDescent="0.2">
      <c r="A2910" s="209"/>
      <c r="B2910" s="209"/>
      <c r="C2910" s="210"/>
      <c r="D2910" s="237"/>
      <c r="E2910" s="211"/>
      <c r="F2910" s="788"/>
      <c r="G2910" s="201"/>
      <c r="H2910" s="201"/>
    </row>
    <row r="2911" spans="1:8" s="305" customFormat="1" x14ac:dyDescent="0.2">
      <c r="A2911" s="209"/>
      <c r="B2911" s="209"/>
      <c r="C2911" s="210"/>
      <c r="D2911" s="237"/>
      <c r="E2911" s="211"/>
      <c r="F2911" s="788"/>
      <c r="G2911" s="201"/>
      <c r="H2911" s="201"/>
    </row>
    <row r="2912" spans="1:8" s="305" customFormat="1" x14ac:dyDescent="0.2">
      <c r="A2912" s="209"/>
      <c r="B2912" s="209"/>
      <c r="C2912" s="210"/>
      <c r="D2912" s="237"/>
      <c r="E2912" s="211"/>
      <c r="F2912" s="788"/>
      <c r="G2912" s="201"/>
      <c r="H2912" s="201"/>
    </row>
    <row r="2913" spans="1:8" s="305" customFormat="1" x14ac:dyDescent="0.2">
      <c r="A2913" s="209"/>
      <c r="B2913" s="209"/>
      <c r="C2913" s="210"/>
      <c r="D2913" s="237"/>
      <c r="E2913" s="211"/>
      <c r="F2913" s="788"/>
      <c r="G2913" s="201"/>
      <c r="H2913" s="201"/>
    </row>
    <row r="2914" spans="1:8" s="305" customFormat="1" x14ac:dyDescent="0.2">
      <c r="A2914" s="209"/>
      <c r="B2914" s="209"/>
      <c r="C2914" s="210"/>
      <c r="D2914" s="237"/>
      <c r="E2914" s="211"/>
      <c r="F2914" s="788"/>
      <c r="G2914" s="201"/>
      <c r="H2914" s="201"/>
    </row>
    <row r="2915" spans="1:8" s="305" customFormat="1" x14ac:dyDescent="0.2">
      <c r="A2915" s="209"/>
      <c r="B2915" s="209"/>
      <c r="C2915" s="210"/>
      <c r="D2915" s="237"/>
      <c r="E2915" s="211"/>
      <c r="F2915" s="788"/>
      <c r="G2915" s="201"/>
      <c r="H2915" s="201"/>
    </row>
    <row r="2916" spans="1:8" s="305" customFormat="1" x14ac:dyDescent="0.2">
      <c r="A2916" s="209"/>
      <c r="B2916" s="209"/>
      <c r="C2916" s="210"/>
      <c r="D2916" s="237"/>
      <c r="E2916" s="211"/>
      <c r="F2916" s="788"/>
      <c r="G2916" s="201"/>
      <c r="H2916" s="201"/>
    </row>
    <row r="2917" spans="1:8" s="305" customFormat="1" x14ac:dyDescent="0.2">
      <c r="A2917" s="209"/>
      <c r="B2917" s="209"/>
      <c r="C2917" s="210"/>
      <c r="D2917" s="237"/>
      <c r="E2917" s="211"/>
      <c r="F2917" s="788"/>
      <c r="G2917" s="201"/>
      <c r="H2917" s="201"/>
    </row>
    <row r="2918" spans="1:8" s="305" customFormat="1" x14ac:dyDescent="0.2">
      <c r="A2918" s="209"/>
      <c r="B2918" s="209"/>
      <c r="C2918" s="210"/>
      <c r="D2918" s="237"/>
      <c r="E2918" s="211"/>
      <c r="F2918" s="788"/>
      <c r="G2918" s="201"/>
      <c r="H2918" s="201"/>
    </row>
    <row r="2919" spans="1:8" s="305" customFormat="1" x14ac:dyDescent="0.2">
      <c r="A2919" s="209"/>
      <c r="B2919" s="209"/>
      <c r="C2919" s="210"/>
      <c r="D2919" s="237"/>
      <c r="E2919" s="211"/>
      <c r="F2919" s="788"/>
      <c r="G2919" s="201"/>
      <c r="H2919" s="201"/>
    </row>
    <row r="2920" spans="1:8" s="305" customFormat="1" x14ac:dyDescent="0.2">
      <c r="A2920" s="209"/>
      <c r="B2920" s="209"/>
      <c r="C2920" s="210"/>
      <c r="D2920" s="237"/>
      <c r="E2920" s="211"/>
      <c r="F2920" s="788"/>
      <c r="G2920" s="201"/>
      <c r="H2920" s="201"/>
    </row>
    <row r="2921" spans="1:8" s="305" customFormat="1" x14ac:dyDescent="0.2">
      <c r="A2921" s="209"/>
      <c r="B2921" s="209"/>
      <c r="C2921" s="210"/>
      <c r="D2921" s="237"/>
      <c r="E2921" s="211"/>
      <c r="F2921" s="788"/>
      <c r="G2921" s="201"/>
      <c r="H2921" s="201"/>
    </row>
    <row r="2922" spans="1:8" s="305" customFormat="1" x14ac:dyDescent="0.2">
      <c r="A2922" s="209"/>
      <c r="B2922" s="209"/>
      <c r="C2922" s="210"/>
      <c r="D2922" s="237"/>
      <c r="E2922" s="211"/>
      <c r="F2922" s="788"/>
      <c r="G2922" s="201"/>
      <c r="H2922" s="201"/>
    </row>
    <row r="2923" spans="1:8" s="305" customFormat="1" x14ac:dyDescent="0.2">
      <c r="A2923" s="209"/>
      <c r="B2923" s="209"/>
      <c r="C2923" s="210"/>
      <c r="D2923" s="237"/>
      <c r="E2923" s="211"/>
      <c r="F2923" s="788"/>
      <c r="G2923" s="201"/>
      <c r="H2923" s="201"/>
    </row>
    <row r="2924" spans="1:8" s="305" customFormat="1" x14ac:dyDescent="0.2">
      <c r="A2924" s="209"/>
      <c r="B2924" s="209"/>
      <c r="C2924" s="210"/>
      <c r="D2924" s="237"/>
      <c r="E2924" s="211"/>
      <c r="F2924" s="788"/>
      <c r="G2924" s="201"/>
      <c r="H2924" s="201"/>
    </row>
    <row r="2925" spans="1:8" s="305" customFormat="1" x14ac:dyDescent="0.2">
      <c r="A2925" s="209"/>
      <c r="B2925" s="209"/>
      <c r="C2925" s="210"/>
      <c r="D2925" s="237"/>
      <c r="E2925" s="211"/>
      <c r="F2925" s="788"/>
      <c r="G2925" s="201"/>
      <c r="H2925" s="201"/>
    </row>
    <row r="2926" spans="1:8" s="305" customFormat="1" x14ac:dyDescent="0.2">
      <c r="A2926" s="209"/>
      <c r="B2926" s="209"/>
      <c r="C2926" s="210"/>
      <c r="D2926" s="237"/>
      <c r="E2926" s="211"/>
      <c r="F2926" s="788"/>
      <c r="G2926" s="201"/>
      <c r="H2926" s="201"/>
    </row>
    <row r="2927" spans="1:8" s="305" customFormat="1" x14ac:dyDescent="0.2">
      <c r="A2927" s="209"/>
      <c r="B2927" s="209"/>
      <c r="C2927" s="210"/>
      <c r="D2927" s="237"/>
      <c r="E2927" s="211"/>
      <c r="F2927" s="788"/>
      <c r="G2927" s="201"/>
      <c r="H2927" s="201"/>
    </row>
    <row r="2928" spans="1:8" s="305" customFormat="1" x14ac:dyDescent="0.2">
      <c r="A2928" s="209"/>
      <c r="B2928" s="209"/>
      <c r="C2928" s="210"/>
      <c r="D2928" s="237"/>
      <c r="E2928" s="211"/>
      <c r="F2928" s="788"/>
      <c r="G2928" s="201"/>
      <c r="H2928" s="201"/>
    </row>
    <row r="2929" spans="1:8" s="305" customFormat="1" x14ac:dyDescent="0.2">
      <c r="A2929" s="209"/>
      <c r="B2929" s="209"/>
      <c r="C2929" s="210"/>
      <c r="D2929" s="237"/>
      <c r="E2929" s="211"/>
      <c r="F2929" s="788"/>
      <c r="G2929" s="201"/>
      <c r="H2929" s="201"/>
    </row>
    <row r="2930" spans="1:8" s="305" customFormat="1" x14ac:dyDescent="0.2">
      <c r="A2930" s="209"/>
      <c r="B2930" s="209"/>
      <c r="C2930" s="210"/>
      <c r="D2930" s="237"/>
      <c r="E2930" s="211"/>
      <c r="F2930" s="788"/>
      <c r="G2930" s="201"/>
      <c r="H2930" s="201"/>
    </row>
    <row r="2931" spans="1:8" s="305" customFormat="1" x14ac:dyDescent="0.2">
      <c r="A2931" s="209"/>
      <c r="B2931" s="209"/>
      <c r="C2931" s="210"/>
      <c r="D2931" s="237"/>
      <c r="E2931" s="211"/>
      <c r="F2931" s="788"/>
      <c r="G2931" s="201"/>
      <c r="H2931" s="201"/>
    </row>
    <row r="2932" spans="1:8" s="305" customFormat="1" x14ac:dyDescent="0.2">
      <c r="A2932" s="209"/>
      <c r="B2932" s="209"/>
      <c r="C2932" s="210"/>
      <c r="D2932" s="237"/>
      <c r="E2932" s="211"/>
      <c r="F2932" s="788"/>
      <c r="G2932" s="201"/>
      <c r="H2932" s="201"/>
    </row>
    <row r="2933" spans="1:8" s="305" customFormat="1" x14ac:dyDescent="0.2">
      <c r="A2933" s="209"/>
      <c r="B2933" s="209"/>
      <c r="C2933" s="210"/>
      <c r="D2933" s="237"/>
      <c r="E2933" s="211"/>
      <c r="F2933" s="788"/>
      <c r="G2933" s="201"/>
      <c r="H2933" s="201"/>
    </row>
    <row r="2934" spans="1:8" s="305" customFormat="1" x14ac:dyDescent="0.2">
      <c r="A2934" s="209"/>
      <c r="B2934" s="209"/>
      <c r="C2934" s="210"/>
      <c r="D2934" s="237"/>
      <c r="E2934" s="211"/>
      <c r="F2934" s="788"/>
      <c r="G2934" s="201"/>
      <c r="H2934" s="201"/>
    </row>
    <row r="2935" spans="1:8" s="305" customFormat="1" x14ac:dyDescent="0.2">
      <c r="A2935" s="209"/>
      <c r="B2935" s="209"/>
      <c r="C2935" s="210"/>
      <c r="D2935" s="237"/>
      <c r="E2935" s="211"/>
      <c r="F2935" s="788"/>
      <c r="G2935" s="201"/>
      <c r="H2935" s="201"/>
    </row>
    <row r="2936" spans="1:8" s="305" customFormat="1" x14ac:dyDescent="0.2">
      <c r="A2936" s="209"/>
      <c r="B2936" s="209"/>
      <c r="C2936" s="210"/>
      <c r="D2936" s="237"/>
      <c r="E2936" s="211"/>
      <c r="F2936" s="788"/>
      <c r="G2936" s="201"/>
      <c r="H2936" s="201"/>
    </row>
    <row r="2937" spans="1:8" s="305" customFormat="1" x14ac:dyDescent="0.2">
      <c r="A2937" s="209"/>
      <c r="B2937" s="209"/>
      <c r="C2937" s="210"/>
      <c r="D2937" s="237"/>
      <c r="E2937" s="211"/>
      <c r="F2937" s="788"/>
      <c r="G2937" s="201"/>
      <c r="H2937" s="201"/>
    </row>
    <row r="2938" spans="1:8" s="305" customFormat="1" x14ac:dyDescent="0.2">
      <c r="A2938" s="209"/>
      <c r="B2938" s="209"/>
      <c r="C2938" s="210"/>
      <c r="D2938" s="237"/>
      <c r="E2938" s="211"/>
      <c r="F2938" s="788"/>
      <c r="G2938" s="201"/>
      <c r="H2938" s="201"/>
    </row>
    <row r="2939" spans="1:8" s="305" customFormat="1" x14ac:dyDescent="0.2">
      <c r="A2939" s="209"/>
      <c r="B2939" s="209"/>
      <c r="C2939" s="210"/>
      <c r="D2939" s="237"/>
      <c r="E2939" s="211"/>
      <c r="F2939" s="788"/>
      <c r="G2939" s="201"/>
      <c r="H2939" s="201"/>
    </row>
    <row r="2940" spans="1:8" s="305" customFormat="1" x14ac:dyDescent="0.2">
      <c r="A2940" s="209"/>
      <c r="B2940" s="209"/>
      <c r="C2940" s="210"/>
      <c r="D2940" s="237"/>
      <c r="E2940" s="211"/>
      <c r="F2940" s="788"/>
      <c r="G2940" s="201"/>
      <c r="H2940" s="201"/>
    </row>
    <row r="2941" spans="1:8" s="305" customFormat="1" x14ac:dyDescent="0.2">
      <c r="A2941" s="209"/>
      <c r="B2941" s="209"/>
      <c r="C2941" s="210"/>
      <c r="D2941" s="237"/>
      <c r="E2941" s="211"/>
      <c r="F2941" s="788"/>
      <c r="G2941" s="201"/>
      <c r="H2941" s="201"/>
    </row>
    <row r="2942" spans="1:8" s="305" customFormat="1" x14ac:dyDescent="0.2">
      <c r="A2942" s="209"/>
      <c r="B2942" s="209"/>
      <c r="C2942" s="210"/>
      <c r="D2942" s="237"/>
      <c r="E2942" s="211"/>
      <c r="F2942" s="788"/>
      <c r="G2942" s="201"/>
      <c r="H2942" s="201"/>
    </row>
    <row r="2943" spans="1:8" s="305" customFormat="1" x14ac:dyDescent="0.2">
      <c r="A2943" s="209"/>
      <c r="B2943" s="209"/>
      <c r="C2943" s="210"/>
      <c r="D2943" s="237"/>
      <c r="E2943" s="211"/>
      <c r="F2943" s="788"/>
      <c r="G2943" s="201"/>
      <c r="H2943" s="201"/>
    </row>
    <row r="2944" spans="1:8" s="305" customFormat="1" x14ac:dyDescent="0.2">
      <c r="A2944" s="209"/>
      <c r="B2944" s="209"/>
      <c r="C2944" s="210"/>
      <c r="D2944" s="237"/>
      <c r="E2944" s="211"/>
      <c r="F2944" s="788"/>
      <c r="G2944" s="201"/>
      <c r="H2944" s="201"/>
    </row>
    <row r="2945" spans="1:8" s="305" customFormat="1" x14ac:dyDescent="0.2">
      <c r="A2945" s="209"/>
      <c r="B2945" s="209"/>
      <c r="C2945" s="210"/>
      <c r="D2945" s="237"/>
      <c r="E2945" s="211"/>
      <c r="F2945" s="788"/>
      <c r="G2945" s="201"/>
      <c r="H2945" s="201"/>
    </row>
    <row r="2946" spans="1:8" s="305" customFormat="1" x14ac:dyDescent="0.2">
      <c r="A2946" s="209"/>
      <c r="B2946" s="209"/>
      <c r="C2946" s="210"/>
      <c r="D2946" s="237"/>
      <c r="E2946" s="211"/>
      <c r="F2946" s="788"/>
      <c r="G2946" s="201"/>
      <c r="H2946" s="201"/>
    </row>
    <row r="2947" spans="1:8" s="305" customFormat="1" x14ac:dyDescent="0.2">
      <c r="A2947" s="209"/>
      <c r="B2947" s="209"/>
      <c r="C2947" s="210"/>
      <c r="D2947" s="237"/>
      <c r="E2947" s="211"/>
      <c r="F2947" s="788"/>
      <c r="G2947" s="201"/>
      <c r="H2947" s="201"/>
    </row>
    <row r="2948" spans="1:8" s="305" customFormat="1" x14ac:dyDescent="0.2">
      <c r="A2948" s="209"/>
      <c r="B2948" s="209"/>
      <c r="C2948" s="210"/>
      <c r="D2948" s="237"/>
      <c r="E2948" s="211"/>
      <c r="F2948" s="788"/>
      <c r="G2948" s="201"/>
      <c r="H2948" s="201"/>
    </row>
    <row r="2949" spans="1:8" s="305" customFormat="1" x14ac:dyDescent="0.2">
      <c r="A2949" s="209"/>
      <c r="B2949" s="209"/>
      <c r="C2949" s="210"/>
      <c r="D2949" s="237"/>
      <c r="E2949" s="211"/>
      <c r="F2949" s="788"/>
      <c r="G2949" s="201"/>
      <c r="H2949" s="201"/>
    </row>
    <row r="2950" spans="1:8" s="305" customFormat="1" x14ac:dyDescent="0.2">
      <c r="A2950" s="209"/>
      <c r="B2950" s="209"/>
      <c r="C2950" s="210"/>
      <c r="D2950" s="237"/>
      <c r="E2950" s="211"/>
      <c r="F2950" s="788"/>
      <c r="G2950" s="201"/>
      <c r="H2950" s="201"/>
    </row>
    <row r="2951" spans="1:8" s="305" customFormat="1" x14ac:dyDescent="0.2">
      <c r="A2951" s="209"/>
      <c r="B2951" s="209"/>
      <c r="C2951" s="210"/>
      <c r="D2951" s="237"/>
      <c r="E2951" s="211"/>
      <c r="F2951" s="788"/>
      <c r="G2951" s="201"/>
      <c r="H2951" s="201"/>
    </row>
    <row r="2952" spans="1:8" s="305" customFormat="1" x14ac:dyDescent="0.2">
      <c r="A2952" s="209"/>
      <c r="B2952" s="209"/>
      <c r="C2952" s="210"/>
      <c r="D2952" s="237"/>
      <c r="E2952" s="211"/>
      <c r="F2952" s="788"/>
      <c r="G2952" s="201"/>
      <c r="H2952" s="201"/>
    </row>
    <row r="2953" spans="1:8" s="305" customFormat="1" x14ac:dyDescent="0.2">
      <c r="A2953" s="209"/>
      <c r="B2953" s="209"/>
      <c r="C2953" s="210"/>
      <c r="D2953" s="237"/>
      <c r="E2953" s="211"/>
      <c r="F2953" s="788"/>
      <c r="G2953" s="201"/>
      <c r="H2953" s="201"/>
    </row>
    <row r="2954" spans="1:8" s="305" customFormat="1" x14ac:dyDescent="0.2">
      <c r="A2954" s="209"/>
      <c r="B2954" s="209"/>
      <c r="C2954" s="210"/>
      <c r="D2954" s="237"/>
      <c r="E2954" s="211"/>
      <c r="F2954" s="788"/>
      <c r="G2954" s="201"/>
      <c r="H2954" s="201"/>
    </row>
    <row r="2955" spans="1:8" s="305" customFormat="1" x14ac:dyDescent="0.2">
      <c r="A2955" s="209"/>
      <c r="B2955" s="209"/>
      <c r="C2955" s="210"/>
      <c r="D2955" s="237"/>
      <c r="E2955" s="211"/>
      <c r="F2955" s="788"/>
      <c r="G2955" s="201"/>
      <c r="H2955" s="201"/>
    </row>
    <row r="2956" spans="1:8" s="305" customFormat="1" x14ac:dyDescent="0.2">
      <c r="A2956" s="209"/>
      <c r="B2956" s="209"/>
      <c r="C2956" s="210"/>
      <c r="D2956" s="237"/>
      <c r="E2956" s="211"/>
      <c r="F2956" s="788"/>
      <c r="G2956" s="201"/>
      <c r="H2956" s="201"/>
    </row>
    <row r="2957" spans="1:8" s="305" customFormat="1" x14ac:dyDescent="0.2">
      <c r="A2957" s="209"/>
      <c r="B2957" s="209"/>
      <c r="C2957" s="210"/>
      <c r="D2957" s="237"/>
      <c r="E2957" s="211"/>
      <c r="F2957" s="788"/>
      <c r="G2957" s="201"/>
      <c r="H2957" s="201"/>
    </row>
    <row r="2958" spans="1:8" s="305" customFormat="1" x14ac:dyDescent="0.2">
      <c r="A2958" s="209"/>
      <c r="B2958" s="209"/>
      <c r="C2958" s="210"/>
      <c r="D2958" s="237"/>
      <c r="E2958" s="211"/>
      <c r="F2958" s="788"/>
      <c r="G2958" s="201"/>
      <c r="H2958" s="201"/>
    </row>
    <row r="2959" spans="1:8" s="305" customFormat="1" x14ac:dyDescent="0.2">
      <c r="A2959" s="209"/>
      <c r="B2959" s="209"/>
      <c r="C2959" s="210"/>
      <c r="D2959" s="237"/>
      <c r="E2959" s="211"/>
      <c r="F2959" s="788"/>
      <c r="G2959" s="201"/>
      <c r="H2959" s="201"/>
    </row>
    <row r="2960" spans="1:8" s="305" customFormat="1" x14ac:dyDescent="0.2">
      <c r="A2960" s="209"/>
      <c r="B2960" s="209"/>
      <c r="C2960" s="210"/>
      <c r="D2960" s="237"/>
      <c r="E2960" s="211"/>
      <c r="F2960" s="788"/>
      <c r="G2960" s="201"/>
      <c r="H2960" s="201"/>
    </row>
    <row r="2961" spans="1:8" s="305" customFormat="1" x14ac:dyDescent="0.2">
      <c r="A2961" s="209"/>
      <c r="B2961" s="209"/>
      <c r="C2961" s="210"/>
      <c r="D2961" s="237"/>
      <c r="E2961" s="211"/>
      <c r="F2961" s="788"/>
      <c r="G2961" s="201"/>
      <c r="H2961" s="201"/>
    </row>
    <row r="2962" spans="1:8" s="305" customFormat="1" x14ac:dyDescent="0.2">
      <c r="A2962" s="209"/>
      <c r="B2962" s="209"/>
      <c r="C2962" s="210"/>
      <c r="D2962" s="237"/>
      <c r="E2962" s="211"/>
      <c r="F2962" s="788"/>
      <c r="G2962" s="201"/>
      <c r="H2962" s="201"/>
    </row>
    <row r="2963" spans="1:8" s="305" customFormat="1" x14ac:dyDescent="0.2">
      <c r="A2963" s="209"/>
      <c r="B2963" s="209"/>
      <c r="C2963" s="210"/>
      <c r="D2963" s="237"/>
      <c r="E2963" s="211"/>
      <c r="F2963" s="788"/>
      <c r="G2963" s="201"/>
      <c r="H2963" s="201"/>
    </row>
    <row r="2964" spans="1:8" s="305" customFormat="1" x14ac:dyDescent="0.2">
      <c r="A2964" s="209"/>
      <c r="B2964" s="209"/>
      <c r="C2964" s="210"/>
      <c r="D2964" s="237"/>
      <c r="E2964" s="211"/>
      <c r="F2964" s="788"/>
      <c r="G2964" s="201"/>
      <c r="H2964" s="201"/>
    </row>
    <row r="2965" spans="1:8" s="305" customFormat="1" x14ac:dyDescent="0.2">
      <c r="A2965" s="209"/>
      <c r="B2965" s="209"/>
      <c r="C2965" s="210"/>
      <c r="D2965" s="237"/>
      <c r="E2965" s="211"/>
      <c r="F2965" s="788"/>
      <c r="G2965" s="201"/>
      <c r="H2965" s="201"/>
    </row>
    <row r="2966" spans="1:8" s="305" customFormat="1" x14ac:dyDescent="0.2">
      <c r="A2966" s="209"/>
      <c r="B2966" s="209"/>
      <c r="C2966" s="210"/>
      <c r="D2966" s="237"/>
      <c r="E2966" s="211"/>
      <c r="F2966" s="788"/>
      <c r="G2966" s="201"/>
      <c r="H2966" s="201"/>
    </row>
    <row r="2967" spans="1:8" s="305" customFormat="1" x14ac:dyDescent="0.2">
      <c r="A2967" s="209"/>
      <c r="B2967" s="209"/>
      <c r="C2967" s="210"/>
      <c r="D2967" s="237"/>
      <c r="E2967" s="211"/>
      <c r="F2967" s="788"/>
      <c r="G2967" s="201"/>
      <c r="H2967" s="201"/>
    </row>
    <row r="2968" spans="1:8" s="305" customFormat="1" x14ac:dyDescent="0.2">
      <c r="A2968" s="209"/>
      <c r="B2968" s="209"/>
      <c r="C2968" s="210"/>
      <c r="D2968" s="237"/>
      <c r="E2968" s="211"/>
      <c r="F2968" s="788"/>
      <c r="G2968" s="201"/>
      <c r="H2968" s="201"/>
    </row>
    <row r="2969" spans="1:8" s="305" customFormat="1" x14ac:dyDescent="0.2">
      <c r="A2969" s="209"/>
      <c r="B2969" s="209"/>
      <c r="C2969" s="210"/>
      <c r="D2969" s="237"/>
      <c r="E2969" s="211"/>
      <c r="F2969" s="788"/>
      <c r="G2969" s="201"/>
      <c r="H2969" s="201"/>
    </row>
    <row r="2970" spans="1:8" s="305" customFormat="1" x14ac:dyDescent="0.2">
      <c r="A2970" s="209"/>
      <c r="B2970" s="209"/>
      <c r="C2970" s="210"/>
      <c r="D2970" s="237"/>
      <c r="E2970" s="211"/>
      <c r="F2970" s="788"/>
      <c r="G2970" s="201"/>
      <c r="H2970" s="201"/>
    </row>
    <row r="2971" spans="1:8" s="305" customFormat="1" x14ac:dyDescent="0.2">
      <c r="A2971" s="209"/>
      <c r="B2971" s="209"/>
      <c r="C2971" s="210"/>
      <c r="D2971" s="237"/>
      <c r="E2971" s="211"/>
      <c r="F2971" s="788"/>
      <c r="G2971" s="201"/>
      <c r="H2971" s="201"/>
    </row>
    <row r="2972" spans="1:8" s="305" customFormat="1" x14ac:dyDescent="0.2">
      <c r="A2972" s="209"/>
      <c r="B2972" s="209"/>
      <c r="C2972" s="210"/>
      <c r="D2972" s="237"/>
      <c r="E2972" s="211"/>
      <c r="F2972" s="788"/>
      <c r="G2972" s="201"/>
      <c r="H2972" s="201"/>
    </row>
    <row r="2973" spans="1:8" s="305" customFormat="1" x14ac:dyDescent="0.2">
      <c r="A2973" s="209"/>
      <c r="B2973" s="209"/>
      <c r="C2973" s="210"/>
      <c r="D2973" s="237"/>
      <c r="E2973" s="211"/>
      <c r="F2973" s="788"/>
      <c r="G2973" s="201"/>
      <c r="H2973" s="201"/>
    </row>
    <row r="2974" spans="1:8" s="305" customFormat="1" x14ac:dyDescent="0.2">
      <c r="A2974" s="209"/>
      <c r="B2974" s="209"/>
      <c r="C2974" s="210"/>
      <c r="D2974" s="237"/>
      <c r="E2974" s="211"/>
      <c r="F2974" s="788"/>
      <c r="G2974" s="201"/>
      <c r="H2974" s="201"/>
    </row>
    <row r="2975" spans="1:8" s="305" customFormat="1" x14ac:dyDescent="0.2">
      <c r="A2975" s="209"/>
      <c r="B2975" s="209"/>
      <c r="C2975" s="210"/>
      <c r="D2975" s="237"/>
      <c r="E2975" s="211"/>
      <c r="F2975" s="788"/>
      <c r="G2975" s="201"/>
      <c r="H2975" s="201"/>
    </row>
    <row r="2976" spans="1:8" s="305" customFormat="1" x14ac:dyDescent="0.2">
      <c r="A2976" s="209"/>
      <c r="B2976" s="209"/>
      <c r="C2976" s="210"/>
      <c r="D2976" s="237"/>
      <c r="E2976" s="211"/>
      <c r="F2976" s="788"/>
      <c r="G2976" s="201"/>
      <c r="H2976" s="201"/>
    </row>
    <row r="2977" spans="1:8" s="305" customFormat="1" x14ac:dyDescent="0.2">
      <c r="A2977" s="209"/>
      <c r="B2977" s="209"/>
      <c r="C2977" s="210"/>
      <c r="D2977" s="237"/>
      <c r="E2977" s="211"/>
      <c r="F2977" s="788"/>
      <c r="G2977" s="201"/>
      <c r="H2977" s="201"/>
    </row>
    <row r="2978" spans="1:8" s="305" customFormat="1" x14ac:dyDescent="0.2">
      <c r="A2978" s="209"/>
      <c r="B2978" s="209"/>
      <c r="C2978" s="210"/>
      <c r="D2978" s="237"/>
      <c r="E2978" s="211"/>
      <c r="F2978" s="788"/>
      <c r="G2978" s="201"/>
      <c r="H2978" s="201"/>
    </row>
    <row r="2979" spans="1:8" s="305" customFormat="1" x14ac:dyDescent="0.2">
      <c r="A2979" s="209"/>
      <c r="B2979" s="209"/>
      <c r="C2979" s="210"/>
      <c r="D2979" s="237"/>
      <c r="E2979" s="211"/>
      <c r="F2979" s="788"/>
      <c r="G2979" s="201"/>
      <c r="H2979" s="201"/>
    </row>
    <row r="2980" spans="1:8" s="305" customFormat="1" x14ac:dyDescent="0.2">
      <c r="A2980" s="209"/>
      <c r="B2980" s="209"/>
      <c r="C2980" s="210"/>
      <c r="D2980" s="237"/>
      <c r="E2980" s="211"/>
      <c r="F2980" s="788"/>
      <c r="G2980" s="201"/>
      <c r="H2980" s="201"/>
    </row>
    <row r="2981" spans="1:8" s="305" customFormat="1" x14ac:dyDescent="0.2">
      <c r="A2981" s="209"/>
      <c r="B2981" s="209"/>
      <c r="C2981" s="210"/>
      <c r="D2981" s="237"/>
      <c r="E2981" s="211"/>
      <c r="F2981" s="788"/>
      <c r="G2981" s="201"/>
      <c r="H2981" s="201"/>
    </row>
    <row r="2982" spans="1:8" s="305" customFormat="1" x14ac:dyDescent="0.2">
      <c r="A2982" s="209"/>
      <c r="B2982" s="209"/>
      <c r="C2982" s="210"/>
      <c r="D2982" s="237"/>
      <c r="E2982" s="211"/>
      <c r="F2982" s="788"/>
      <c r="G2982" s="201"/>
      <c r="H2982" s="201"/>
    </row>
    <row r="2983" spans="1:8" s="305" customFormat="1" x14ac:dyDescent="0.2">
      <c r="A2983" s="209"/>
      <c r="B2983" s="209"/>
      <c r="C2983" s="210"/>
      <c r="D2983" s="237"/>
      <c r="E2983" s="211"/>
      <c r="F2983" s="788"/>
      <c r="G2983" s="201"/>
      <c r="H2983" s="201"/>
    </row>
    <row r="2984" spans="1:8" s="305" customFormat="1" x14ac:dyDescent="0.2">
      <c r="A2984" s="209"/>
      <c r="B2984" s="209"/>
      <c r="C2984" s="210"/>
      <c r="D2984" s="237"/>
      <c r="E2984" s="211"/>
      <c r="F2984" s="788"/>
      <c r="G2984" s="201"/>
      <c r="H2984" s="201"/>
    </row>
    <row r="2985" spans="1:8" s="305" customFormat="1" x14ac:dyDescent="0.2">
      <c r="A2985" s="209"/>
      <c r="B2985" s="209"/>
      <c r="C2985" s="210"/>
      <c r="D2985" s="237"/>
      <c r="E2985" s="211"/>
      <c r="F2985" s="788"/>
      <c r="G2985" s="201"/>
      <c r="H2985" s="201"/>
    </row>
    <row r="2986" spans="1:8" s="305" customFormat="1" x14ac:dyDescent="0.2">
      <c r="A2986" s="209"/>
      <c r="B2986" s="209"/>
      <c r="C2986" s="210"/>
      <c r="D2986" s="237"/>
      <c r="E2986" s="211"/>
      <c r="F2986" s="788"/>
      <c r="G2986" s="201"/>
      <c r="H2986" s="201"/>
    </row>
    <row r="2987" spans="1:8" s="305" customFormat="1" x14ac:dyDescent="0.2">
      <c r="A2987" s="209"/>
      <c r="B2987" s="209"/>
      <c r="C2987" s="210"/>
      <c r="D2987" s="237"/>
      <c r="E2987" s="211"/>
      <c r="F2987" s="788"/>
      <c r="G2987" s="201"/>
      <c r="H2987" s="201"/>
    </row>
    <row r="2988" spans="1:8" s="305" customFormat="1" x14ac:dyDescent="0.2">
      <c r="A2988" s="209"/>
      <c r="B2988" s="209"/>
      <c r="C2988" s="210"/>
      <c r="D2988" s="237"/>
      <c r="E2988" s="211"/>
      <c r="F2988" s="788"/>
      <c r="G2988" s="201"/>
      <c r="H2988" s="201"/>
    </row>
    <row r="2989" spans="1:8" s="305" customFormat="1" x14ac:dyDescent="0.2">
      <c r="A2989" s="209"/>
      <c r="B2989" s="209"/>
      <c r="C2989" s="210"/>
      <c r="D2989" s="237"/>
      <c r="E2989" s="211"/>
      <c r="F2989" s="788"/>
      <c r="G2989" s="201"/>
      <c r="H2989" s="201"/>
    </row>
    <row r="2990" spans="1:8" s="305" customFormat="1" x14ac:dyDescent="0.2">
      <c r="A2990" s="209"/>
      <c r="B2990" s="209"/>
      <c r="C2990" s="210"/>
      <c r="D2990" s="237"/>
      <c r="E2990" s="211"/>
      <c r="F2990" s="788"/>
      <c r="G2990" s="201"/>
      <c r="H2990" s="201"/>
    </row>
    <row r="2991" spans="1:8" s="305" customFormat="1" x14ac:dyDescent="0.2">
      <c r="A2991" s="209"/>
      <c r="B2991" s="209"/>
      <c r="C2991" s="210"/>
      <c r="D2991" s="237"/>
      <c r="E2991" s="211"/>
      <c r="F2991" s="788"/>
      <c r="G2991" s="201"/>
      <c r="H2991" s="201"/>
    </row>
    <row r="2992" spans="1:8" s="305" customFormat="1" x14ac:dyDescent="0.2">
      <c r="A2992" s="209"/>
      <c r="B2992" s="209"/>
      <c r="C2992" s="210"/>
      <c r="D2992" s="237"/>
      <c r="E2992" s="211"/>
      <c r="F2992" s="788"/>
      <c r="G2992" s="201"/>
      <c r="H2992" s="201"/>
    </row>
    <row r="2993" spans="1:8" s="305" customFormat="1" x14ac:dyDescent="0.2">
      <c r="A2993" s="209"/>
      <c r="B2993" s="209"/>
      <c r="C2993" s="210"/>
      <c r="D2993" s="237"/>
      <c r="E2993" s="211"/>
      <c r="F2993" s="788"/>
      <c r="G2993" s="201"/>
      <c r="H2993" s="201"/>
    </row>
    <row r="2994" spans="1:8" s="305" customFormat="1" x14ac:dyDescent="0.2">
      <c r="A2994" s="209"/>
      <c r="B2994" s="209"/>
      <c r="C2994" s="210"/>
      <c r="D2994" s="237"/>
      <c r="E2994" s="211"/>
      <c r="F2994" s="788"/>
      <c r="G2994" s="201"/>
      <c r="H2994" s="201"/>
    </row>
    <row r="2995" spans="1:8" s="305" customFormat="1" x14ac:dyDescent="0.2">
      <c r="A2995" s="209"/>
      <c r="B2995" s="209"/>
      <c r="C2995" s="210"/>
      <c r="D2995" s="237"/>
      <c r="E2995" s="211"/>
      <c r="F2995" s="788"/>
      <c r="G2995" s="201"/>
      <c r="H2995" s="201"/>
    </row>
    <row r="2996" spans="1:8" s="305" customFormat="1" x14ac:dyDescent="0.2">
      <c r="A2996" s="209"/>
      <c r="B2996" s="209"/>
      <c r="C2996" s="210"/>
      <c r="D2996" s="237"/>
      <c r="E2996" s="211"/>
      <c r="F2996" s="788"/>
      <c r="G2996" s="201"/>
      <c r="H2996" s="201"/>
    </row>
    <row r="2997" spans="1:8" s="305" customFormat="1" x14ac:dyDescent="0.2">
      <c r="A2997" s="209"/>
      <c r="B2997" s="209"/>
      <c r="C2997" s="210"/>
      <c r="D2997" s="237"/>
      <c r="E2997" s="211"/>
      <c r="F2997" s="788"/>
      <c r="G2997" s="201"/>
      <c r="H2997" s="201"/>
    </row>
    <row r="2998" spans="1:8" s="305" customFormat="1" x14ac:dyDescent="0.2">
      <c r="A2998" s="209"/>
      <c r="B2998" s="209"/>
      <c r="C2998" s="210"/>
      <c r="D2998" s="237"/>
      <c r="E2998" s="211"/>
      <c r="F2998" s="788"/>
      <c r="G2998" s="201"/>
      <c r="H2998" s="201"/>
    </row>
    <row r="2999" spans="1:8" s="305" customFormat="1" x14ac:dyDescent="0.2">
      <c r="A2999" s="209"/>
      <c r="B2999" s="209"/>
      <c r="C2999" s="210"/>
      <c r="D2999" s="237"/>
      <c r="E2999" s="211"/>
      <c r="F2999" s="788"/>
      <c r="G2999" s="201"/>
      <c r="H2999" s="201"/>
    </row>
    <row r="3000" spans="1:8" s="305" customFormat="1" x14ac:dyDescent="0.2">
      <c r="A3000" s="209"/>
      <c r="B3000" s="209"/>
      <c r="C3000" s="210"/>
      <c r="D3000" s="237"/>
      <c r="E3000" s="211"/>
      <c r="F3000" s="788"/>
      <c r="G3000" s="201"/>
      <c r="H3000" s="201"/>
    </row>
    <row r="3001" spans="1:8" s="305" customFormat="1" x14ac:dyDescent="0.2">
      <c r="A3001" s="209"/>
      <c r="B3001" s="209"/>
      <c r="C3001" s="210"/>
      <c r="D3001" s="237"/>
      <c r="E3001" s="211"/>
      <c r="F3001" s="788"/>
      <c r="G3001" s="201"/>
      <c r="H3001" s="201"/>
    </row>
    <row r="3002" spans="1:8" s="305" customFormat="1" x14ac:dyDescent="0.2">
      <c r="A3002" s="209"/>
      <c r="B3002" s="209"/>
      <c r="C3002" s="210"/>
      <c r="D3002" s="237"/>
      <c r="E3002" s="211"/>
      <c r="F3002" s="788"/>
      <c r="G3002" s="201"/>
      <c r="H3002" s="201"/>
    </row>
    <row r="3003" spans="1:8" s="305" customFormat="1" x14ac:dyDescent="0.2">
      <c r="A3003" s="209"/>
      <c r="B3003" s="209"/>
      <c r="C3003" s="210"/>
      <c r="D3003" s="237"/>
      <c r="E3003" s="211"/>
      <c r="F3003" s="788"/>
      <c r="G3003" s="201"/>
      <c r="H3003" s="201"/>
    </row>
    <row r="3004" spans="1:8" s="305" customFormat="1" x14ac:dyDescent="0.2">
      <c r="A3004" s="209"/>
      <c r="B3004" s="209"/>
      <c r="C3004" s="210"/>
      <c r="D3004" s="237"/>
      <c r="E3004" s="211"/>
      <c r="F3004" s="788"/>
      <c r="G3004" s="201"/>
      <c r="H3004" s="201"/>
    </row>
    <row r="3005" spans="1:8" s="305" customFormat="1" x14ac:dyDescent="0.2">
      <c r="A3005" s="209"/>
      <c r="B3005" s="209"/>
      <c r="C3005" s="210"/>
      <c r="D3005" s="237"/>
      <c r="E3005" s="211"/>
      <c r="F3005" s="788"/>
      <c r="G3005" s="201"/>
      <c r="H3005" s="201"/>
    </row>
    <row r="3006" spans="1:8" s="305" customFormat="1" x14ac:dyDescent="0.2">
      <c r="A3006" s="209"/>
      <c r="B3006" s="209"/>
      <c r="C3006" s="210"/>
      <c r="D3006" s="237"/>
      <c r="E3006" s="211"/>
      <c r="F3006" s="788"/>
      <c r="G3006" s="201"/>
      <c r="H3006" s="201"/>
    </row>
    <row r="3007" spans="1:8" s="305" customFormat="1" x14ac:dyDescent="0.2">
      <c r="A3007" s="209"/>
      <c r="B3007" s="209"/>
      <c r="C3007" s="210"/>
      <c r="D3007" s="237"/>
      <c r="E3007" s="211"/>
      <c r="F3007" s="788"/>
      <c r="G3007" s="201"/>
      <c r="H3007" s="201"/>
    </row>
    <row r="3008" spans="1:8" s="305" customFormat="1" x14ac:dyDescent="0.2">
      <c r="A3008" s="209"/>
      <c r="B3008" s="209"/>
      <c r="C3008" s="210"/>
      <c r="D3008" s="237"/>
      <c r="E3008" s="211"/>
      <c r="F3008" s="788"/>
      <c r="G3008" s="201"/>
      <c r="H3008" s="201"/>
    </row>
    <row r="3009" spans="1:8" s="305" customFormat="1" x14ac:dyDescent="0.2">
      <c r="A3009" s="209"/>
      <c r="B3009" s="209"/>
      <c r="C3009" s="210"/>
      <c r="D3009" s="237"/>
      <c r="E3009" s="211"/>
      <c r="F3009" s="788"/>
      <c r="G3009" s="201"/>
      <c r="H3009" s="201"/>
    </row>
    <row r="3010" spans="1:8" s="305" customFormat="1" x14ac:dyDescent="0.2">
      <c r="A3010" s="209"/>
      <c r="B3010" s="209"/>
      <c r="C3010" s="210"/>
      <c r="D3010" s="237"/>
      <c r="E3010" s="211"/>
      <c r="F3010" s="788"/>
      <c r="G3010" s="201"/>
      <c r="H3010" s="201"/>
    </row>
    <row r="3011" spans="1:8" s="305" customFormat="1" x14ac:dyDescent="0.2">
      <c r="A3011" s="209"/>
      <c r="B3011" s="209"/>
      <c r="C3011" s="210"/>
      <c r="D3011" s="237"/>
      <c r="E3011" s="211"/>
      <c r="F3011" s="788"/>
      <c r="G3011" s="201"/>
      <c r="H3011" s="201"/>
    </row>
    <row r="3012" spans="1:8" s="305" customFormat="1" x14ac:dyDescent="0.2">
      <c r="A3012" s="209"/>
      <c r="B3012" s="209"/>
      <c r="C3012" s="210"/>
      <c r="D3012" s="237"/>
      <c r="E3012" s="211"/>
      <c r="F3012" s="788"/>
      <c r="G3012" s="201"/>
      <c r="H3012" s="201"/>
    </row>
    <row r="3013" spans="1:8" s="305" customFormat="1" x14ac:dyDescent="0.2">
      <c r="A3013" s="209"/>
      <c r="B3013" s="209"/>
      <c r="C3013" s="210"/>
      <c r="D3013" s="237"/>
      <c r="E3013" s="211"/>
      <c r="F3013" s="788"/>
      <c r="G3013" s="201"/>
      <c r="H3013" s="201"/>
    </row>
    <row r="3014" spans="1:8" s="305" customFormat="1" x14ac:dyDescent="0.2">
      <c r="A3014" s="209"/>
      <c r="B3014" s="209"/>
      <c r="C3014" s="210"/>
      <c r="D3014" s="237"/>
      <c r="E3014" s="211"/>
      <c r="F3014" s="788"/>
      <c r="G3014" s="201"/>
      <c r="H3014" s="201"/>
    </row>
    <row r="3015" spans="1:8" s="305" customFormat="1" x14ac:dyDescent="0.2">
      <c r="A3015" s="209"/>
      <c r="B3015" s="209"/>
      <c r="C3015" s="210"/>
      <c r="D3015" s="237"/>
      <c r="E3015" s="211"/>
      <c r="F3015" s="788"/>
      <c r="G3015" s="201"/>
      <c r="H3015" s="201"/>
    </row>
    <row r="3016" spans="1:8" s="305" customFormat="1" x14ac:dyDescent="0.2">
      <c r="A3016" s="209"/>
      <c r="B3016" s="209"/>
      <c r="C3016" s="210"/>
      <c r="D3016" s="237"/>
      <c r="E3016" s="211"/>
      <c r="F3016" s="788"/>
      <c r="G3016" s="201"/>
      <c r="H3016" s="201"/>
    </row>
    <row r="3017" spans="1:8" s="305" customFormat="1" x14ac:dyDescent="0.2">
      <c r="A3017" s="209"/>
      <c r="B3017" s="209"/>
      <c r="C3017" s="210"/>
      <c r="D3017" s="237"/>
      <c r="E3017" s="211"/>
      <c r="F3017" s="788"/>
      <c r="G3017" s="201"/>
      <c r="H3017" s="201"/>
    </row>
    <row r="3018" spans="1:8" s="305" customFormat="1" x14ac:dyDescent="0.2">
      <c r="A3018" s="209"/>
      <c r="B3018" s="209"/>
      <c r="C3018" s="210"/>
      <c r="D3018" s="237"/>
      <c r="E3018" s="211"/>
      <c r="F3018" s="788"/>
      <c r="G3018" s="201"/>
      <c r="H3018" s="201"/>
    </row>
    <row r="3019" spans="1:8" s="305" customFormat="1" x14ac:dyDescent="0.2">
      <c r="A3019" s="209"/>
      <c r="B3019" s="209"/>
      <c r="C3019" s="210"/>
      <c r="D3019" s="237"/>
      <c r="E3019" s="211"/>
      <c r="F3019" s="788"/>
      <c r="G3019" s="201"/>
      <c r="H3019" s="201"/>
    </row>
  </sheetData>
  <sheetProtection algorithmName="SHA-512" hashValue="3rVJoKQhbk5mHg14HpJLA0yhiy09MQEc6KUZpOdSCqfWVCleIhxe0X67w9rwd3pp65MLiGAz/EKGuDqSoxk1ng==" saltValue="qYPYGg73ZUKe2+OvkJNBkQ==" spinCount="100000" sheet="1" objects="1" scenarios="1" formatCells="0" formatColumns="0" formatRows="0"/>
  <phoneticPr fontId="14" type="noConversion"/>
  <pageMargins left="0.7" right="0.7" top="0.75" bottom="0.75" header="0.3" footer="0.3"/>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4"/>
  <sheetViews>
    <sheetView zoomScale="80" zoomScaleNormal="80" workbookViewId="0">
      <pane ySplit="2" topLeftCell="A90" activePane="bottomLeft" state="frozen"/>
      <selection pane="bottomLeft" sqref="A1:XFD1048576"/>
    </sheetView>
  </sheetViews>
  <sheetFormatPr defaultColWidth="5.5703125" defaultRowHeight="12.75" x14ac:dyDescent="0.2"/>
  <cols>
    <col min="1" max="1" width="7.28515625" style="193" customWidth="1"/>
    <col min="2" max="2" width="62" style="193" customWidth="1"/>
    <col min="3" max="3" width="11.42578125" style="696" customWidth="1"/>
    <col min="4" max="4" width="10.28515625" style="515" customWidth="1"/>
    <col min="5" max="5" width="8.42578125" style="696" customWidth="1"/>
    <col min="6" max="6" width="13.42578125" style="696" customWidth="1"/>
    <col min="7" max="7" width="15.28515625" style="771" customWidth="1"/>
    <col min="8" max="256" width="5.5703125" style="193"/>
    <col min="257" max="257" width="7.28515625" style="193" customWidth="1"/>
    <col min="258" max="258" width="62" style="193" customWidth="1"/>
    <col min="259" max="259" width="11.42578125" style="193" customWidth="1"/>
    <col min="260" max="260" width="7.140625" style="193" customWidth="1"/>
    <col min="261" max="261" width="6.42578125" style="193" customWidth="1"/>
    <col min="262" max="262" width="13.42578125" style="193" customWidth="1"/>
    <col min="263" max="263" width="15.28515625" style="193" customWidth="1"/>
    <col min="264" max="512" width="5.5703125" style="193"/>
    <col min="513" max="513" width="7.28515625" style="193" customWidth="1"/>
    <col min="514" max="514" width="62" style="193" customWidth="1"/>
    <col min="515" max="515" width="11.42578125" style="193" customWidth="1"/>
    <col min="516" max="516" width="7.140625" style="193" customWidth="1"/>
    <col min="517" max="517" width="6.42578125" style="193" customWidth="1"/>
    <col min="518" max="518" width="13.42578125" style="193" customWidth="1"/>
    <col min="519" max="519" width="15.28515625" style="193" customWidth="1"/>
    <col min="520" max="768" width="5.5703125" style="193"/>
    <col min="769" max="769" width="7.28515625" style="193" customWidth="1"/>
    <col min="770" max="770" width="62" style="193" customWidth="1"/>
    <col min="771" max="771" width="11.42578125" style="193" customWidth="1"/>
    <col min="772" max="772" width="7.140625" style="193" customWidth="1"/>
    <col min="773" max="773" width="6.42578125" style="193" customWidth="1"/>
    <col min="774" max="774" width="13.42578125" style="193" customWidth="1"/>
    <col min="775" max="775" width="15.28515625" style="193" customWidth="1"/>
    <col min="776" max="1024" width="5.5703125" style="193"/>
    <col min="1025" max="1025" width="7.28515625" style="193" customWidth="1"/>
    <col min="1026" max="1026" width="62" style="193" customWidth="1"/>
    <col min="1027" max="1027" width="11.42578125" style="193" customWidth="1"/>
    <col min="1028" max="1028" width="7.140625" style="193" customWidth="1"/>
    <col min="1029" max="1029" width="6.42578125" style="193" customWidth="1"/>
    <col min="1030" max="1030" width="13.42578125" style="193" customWidth="1"/>
    <col min="1031" max="1031" width="15.28515625" style="193" customWidth="1"/>
    <col min="1032" max="1280" width="5.5703125" style="193"/>
    <col min="1281" max="1281" width="7.28515625" style="193" customWidth="1"/>
    <col min="1282" max="1282" width="62" style="193" customWidth="1"/>
    <col min="1283" max="1283" width="11.42578125" style="193" customWidth="1"/>
    <col min="1284" max="1284" width="7.140625" style="193" customWidth="1"/>
    <col min="1285" max="1285" width="6.42578125" style="193" customWidth="1"/>
    <col min="1286" max="1286" width="13.42578125" style="193" customWidth="1"/>
    <col min="1287" max="1287" width="15.28515625" style="193" customWidth="1"/>
    <col min="1288" max="1536" width="5.5703125" style="193"/>
    <col min="1537" max="1537" width="7.28515625" style="193" customWidth="1"/>
    <col min="1538" max="1538" width="62" style="193" customWidth="1"/>
    <col min="1539" max="1539" width="11.42578125" style="193" customWidth="1"/>
    <col min="1540" max="1540" width="7.140625" style="193" customWidth="1"/>
    <col min="1541" max="1541" width="6.42578125" style="193" customWidth="1"/>
    <col min="1542" max="1542" width="13.42578125" style="193" customWidth="1"/>
    <col min="1543" max="1543" width="15.28515625" style="193" customWidth="1"/>
    <col min="1544" max="1792" width="5.5703125" style="193"/>
    <col min="1793" max="1793" width="7.28515625" style="193" customWidth="1"/>
    <col min="1794" max="1794" width="62" style="193" customWidth="1"/>
    <col min="1795" max="1795" width="11.42578125" style="193" customWidth="1"/>
    <col min="1796" max="1796" width="7.140625" style="193" customWidth="1"/>
    <col min="1797" max="1797" width="6.42578125" style="193" customWidth="1"/>
    <col min="1798" max="1798" width="13.42578125" style="193" customWidth="1"/>
    <col min="1799" max="1799" width="15.28515625" style="193" customWidth="1"/>
    <col min="1800" max="2048" width="5.5703125" style="193"/>
    <col min="2049" max="2049" width="7.28515625" style="193" customWidth="1"/>
    <col min="2050" max="2050" width="62" style="193" customWidth="1"/>
    <col min="2051" max="2051" width="11.42578125" style="193" customWidth="1"/>
    <col min="2052" max="2052" width="7.140625" style="193" customWidth="1"/>
    <col min="2053" max="2053" width="6.42578125" style="193" customWidth="1"/>
    <col min="2054" max="2054" width="13.42578125" style="193" customWidth="1"/>
    <col min="2055" max="2055" width="15.28515625" style="193" customWidth="1"/>
    <col min="2056" max="2304" width="5.5703125" style="193"/>
    <col min="2305" max="2305" width="7.28515625" style="193" customWidth="1"/>
    <col min="2306" max="2306" width="62" style="193" customWidth="1"/>
    <col min="2307" max="2307" width="11.42578125" style="193" customWidth="1"/>
    <col min="2308" max="2308" width="7.140625" style="193" customWidth="1"/>
    <col min="2309" max="2309" width="6.42578125" style="193" customWidth="1"/>
    <col min="2310" max="2310" width="13.42578125" style="193" customWidth="1"/>
    <col min="2311" max="2311" width="15.28515625" style="193" customWidth="1"/>
    <col min="2312" max="2560" width="5.5703125" style="193"/>
    <col min="2561" max="2561" width="7.28515625" style="193" customWidth="1"/>
    <col min="2562" max="2562" width="62" style="193" customWidth="1"/>
    <col min="2563" max="2563" width="11.42578125" style="193" customWidth="1"/>
    <col min="2564" max="2564" width="7.140625" style="193" customWidth="1"/>
    <col min="2565" max="2565" width="6.42578125" style="193" customWidth="1"/>
    <col min="2566" max="2566" width="13.42578125" style="193" customWidth="1"/>
    <col min="2567" max="2567" width="15.28515625" style="193" customWidth="1"/>
    <col min="2568" max="2816" width="5.5703125" style="193"/>
    <col min="2817" max="2817" width="7.28515625" style="193" customWidth="1"/>
    <col min="2818" max="2818" width="62" style="193" customWidth="1"/>
    <col min="2819" max="2819" width="11.42578125" style="193" customWidth="1"/>
    <col min="2820" max="2820" width="7.140625" style="193" customWidth="1"/>
    <col min="2821" max="2821" width="6.42578125" style="193" customWidth="1"/>
    <col min="2822" max="2822" width="13.42578125" style="193" customWidth="1"/>
    <col min="2823" max="2823" width="15.28515625" style="193" customWidth="1"/>
    <col min="2824" max="3072" width="5.5703125" style="193"/>
    <col min="3073" max="3073" width="7.28515625" style="193" customWidth="1"/>
    <col min="3074" max="3074" width="62" style="193" customWidth="1"/>
    <col min="3075" max="3075" width="11.42578125" style="193" customWidth="1"/>
    <col min="3076" max="3076" width="7.140625" style="193" customWidth="1"/>
    <col min="3077" max="3077" width="6.42578125" style="193" customWidth="1"/>
    <col min="3078" max="3078" width="13.42578125" style="193" customWidth="1"/>
    <col min="3079" max="3079" width="15.28515625" style="193" customWidth="1"/>
    <col min="3080" max="3328" width="5.5703125" style="193"/>
    <col min="3329" max="3329" width="7.28515625" style="193" customWidth="1"/>
    <col min="3330" max="3330" width="62" style="193" customWidth="1"/>
    <col min="3331" max="3331" width="11.42578125" style="193" customWidth="1"/>
    <col min="3332" max="3332" width="7.140625" style="193" customWidth="1"/>
    <col min="3333" max="3333" width="6.42578125" style="193" customWidth="1"/>
    <col min="3334" max="3334" width="13.42578125" style="193" customWidth="1"/>
    <col min="3335" max="3335" width="15.28515625" style="193" customWidth="1"/>
    <col min="3336" max="3584" width="5.5703125" style="193"/>
    <col min="3585" max="3585" width="7.28515625" style="193" customWidth="1"/>
    <col min="3586" max="3586" width="62" style="193" customWidth="1"/>
    <col min="3587" max="3587" width="11.42578125" style="193" customWidth="1"/>
    <col min="3588" max="3588" width="7.140625" style="193" customWidth="1"/>
    <col min="3589" max="3589" width="6.42578125" style="193" customWidth="1"/>
    <col min="3590" max="3590" width="13.42578125" style="193" customWidth="1"/>
    <col min="3591" max="3591" width="15.28515625" style="193" customWidth="1"/>
    <col min="3592" max="3840" width="5.5703125" style="193"/>
    <col min="3841" max="3841" width="7.28515625" style="193" customWidth="1"/>
    <col min="3842" max="3842" width="62" style="193" customWidth="1"/>
    <col min="3843" max="3843" width="11.42578125" style="193" customWidth="1"/>
    <col min="3844" max="3844" width="7.140625" style="193" customWidth="1"/>
    <col min="3845" max="3845" width="6.42578125" style="193" customWidth="1"/>
    <col min="3846" max="3846" width="13.42578125" style="193" customWidth="1"/>
    <col min="3847" max="3847" width="15.28515625" style="193" customWidth="1"/>
    <col min="3848" max="4096" width="5.5703125" style="193"/>
    <col min="4097" max="4097" width="7.28515625" style="193" customWidth="1"/>
    <col min="4098" max="4098" width="62" style="193" customWidth="1"/>
    <col min="4099" max="4099" width="11.42578125" style="193" customWidth="1"/>
    <col min="4100" max="4100" width="7.140625" style="193" customWidth="1"/>
    <col min="4101" max="4101" width="6.42578125" style="193" customWidth="1"/>
    <col min="4102" max="4102" width="13.42578125" style="193" customWidth="1"/>
    <col min="4103" max="4103" width="15.28515625" style="193" customWidth="1"/>
    <col min="4104" max="4352" width="5.5703125" style="193"/>
    <col min="4353" max="4353" width="7.28515625" style="193" customWidth="1"/>
    <col min="4354" max="4354" width="62" style="193" customWidth="1"/>
    <col min="4355" max="4355" width="11.42578125" style="193" customWidth="1"/>
    <col min="4356" max="4356" width="7.140625" style="193" customWidth="1"/>
    <col min="4357" max="4357" width="6.42578125" style="193" customWidth="1"/>
    <col min="4358" max="4358" width="13.42578125" style="193" customWidth="1"/>
    <col min="4359" max="4359" width="15.28515625" style="193" customWidth="1"/>
    <col min="4360" max="4608" width="5.5703125" style="193"/>
    <col min="4609" max="4609" width="7.28515625" style="193" customWidth="1"/>
    <col min="4610" max="4610" width="62" style="193" customWidth="1"/>
    <col min="4611" max="4611" width="11.42578125" style="193" customWidth="1"/>
    <col min="4612" max="4612" width="7.140625" style="193" customWidth="1"/>
    <col min="4613" max="4613" width="6.42578125" style="193" customWidth="1"/>
    <col min="4614" max="4614" width="13.42578125" style="193" customWidth="1"/>
    <col min="4615" max="4615" width="15.28515625" style="193" customWidth="1"/>
    <col min="4616" max="4864" width="5.5703125" style="193"/>
    <col min="4865" max="4865" width="7.28515625" style="193" customWidth="1"/>
    <col min="4866" max="4866" width="62" style="193" customWidth="1"/>
    <col min="4867" max="4867" width="11.42578125" style="193" customWidth="1"/>
    <col min="4868" max="4868" width="7.140625" style="193" customWidth="1"/>
    <col min="4869" max="4869" width="6.42578125" style="193" customWidth="1"/>
    <col min="4870" max="4870" width="13.42578125" style="193" customWidth="1"/>
    <col min="4871" max="4871" width="15.28515625" style="193" customWidth="1"/>
    <col min="4872" max="5120" width="5.5703125" style="193"/>
    <col min="5121" max="5121" width="7.28515625" style="193" customWidth="1"/>
    <col min="5122" max="5122" width="62" style="193" customWidth="1"/>
    <col min="5123" max="5123" width="11.42578125" style="193" customWidth="1"/>
    <col min="5124" max="5124" width="7.140625" style="193" customWidth="1"/>
    <col min="5125" max="5125" width="6.42578125" style="193" customWidth="1"/>
    <col min="5126" max="5126" width="13.42578125" style="193" customWidth="1"/>
    <col min="5127" max="5127" width="15.28515625" style="193" customWidth="1"/>
    <col min="5128" max="5376" width="5.5703125" style="193"/>
    <col min="5377" max="5377" width="7.28515625" style="193" customWidth="1"/>
    <col min="5378" max="5378" width="62" style="193" customWidth="1"/>
    <col min="5379" max="5379" width="11.42578125" style="193" customWidth="1"/>
    <col min="5380" max="5380" width="7.140625" style="193" customWidth="1"/>
    <col min="5381" max="5381" width="6.42578125" style="193" customWidth="1"/>
    <col min="5382" max="5382" width="13.42578125" style="193" customWidth="1"/>
    <col min="5383" max="5383" width="15.28515625" style="193" customWidth="1"/>
    <col min="5384" max="5632" width="5.5703125" style="193"/>
    <col min="5633" max="5633" width="7.28515625" style="193" customWidth="1"/>
    <col min="5634" max="5634" width="62" style="193" customWidth="1"/>
    <col min="5635" max="5635" width="11.42578125" style="193" customWidth="1"/>
    <col min="5636" max="5636" width="7.140625" style="193" customWidth="1"/>
    <col min="5637" max="5637" width="6.42578125" style="193" customWidth="1"/>
    <col min="5638" max="5638" width="13.42578125" style="193" customWidth="1"/>
    <col min="5639" max="5639" width="15.28515625" style="193" customWidth="1"/>
    <col min="5640" max="5888" width="5.5703125" style="193"/>
    <col min="5889" max="5889" width="7.28515625" style="193" customWidth="1"/>
    <col min="5890" max="5890" width="62" style="193" customWidth="1"/>
    <col min="5891" max="5891" width="11.42578125" style="193" customWidth="1"/>
    <col min="5892" max="5892" width="7.140625" style="193" customWidth="1"/>
    <col min="5893" max="5893" width="6.42578125" style="193" customWidth="1"/>
    <col min="5894" max="5894" width="13.42578125" style="193" customWidth="1"/>
    <col min="5895" max="5895" width="15.28515625" style="193" customWidth="1"/>
    <col min="5896" max="6144" width="5.5703125" style="193"/>
    <col min="6145" max="6145" width="7.28515625" style="193" customWidth="1"/>
    <col min="6146" max="6146" width="62" style="193" customWidth="1"/>
    <col min="6147" max="6147" width="11.42578125" style="193" customWidth="1"/>
    <col min="6148" max="6148" width="7.140625" style="193" customWidth="1"/>
    <col min="6149" max="6149" width="6.42578125" style="193" customWidth="1"/>
    <col min="6150" max="6150" width="13.42578125" style="193" customWidth="1"/>
    <col min="6151" max="6151" width="15.28515625" style="193" customWidth="1"/>
    <col min="6152" max="6400" width="5.5703125" style="193"/>
    <col min="6401" max="6401" width="7.28515625" style="193" customWidth="1"/>
    <col min="6402" max="6402" width="62" style="193" customWidth="1"/>
    <col min="6403" max="6403" width="11.42578125" style="193" customWidth="1"/>
    <col min="6404" max="6404" width="7.140625" style="193" customWidth="1"/>
    <col min="6405" max="6405" width="6.42578125" style="193" customWidth="1"/>
    <col min="6406" max="6406" width="13.42578125" style="193" customWidth="1"/>
    <col min="6407" max="6407" width="15.28515625" style="193" customWidth="1"/>
    <col min="6408" max="6656" width="5.5703125" style="193"/>
    <col min="6657" max="6657" width="7.28515625" style="193" customWidth="1"/>
    <col min="6658" max="6658" width="62" style="193" customWidth="1"/>
    <col min="6659" max="6659" width="11.42578125" style="193" customWidth="1"/>
    <col min="6660" max="6660" width="7.140625" style="193" customWidth="1"/>
    <col min="6661" max="6661" width="6.42578125" style="193" customWidth="1"/>
    <col min="6662" max="6662" width="13.42578125" style="193" customWidth="1"/>
    <col min="6663" max="6663" width="15.28515625" style="193" customWidth="1"/>
    <col min="6664" max="6912" width="5.5703125" style="193"/>
    <col min="6913" max="6913" width="7.28515625" style="193" customWidth="1"/>
    <col min="6914" max="6914" width="62" style="193" customWidth="1"/>
    <col min="6915" max="6915" width="11.42578125" style="193" customWidth="1"/>
    <col min="6916" max="6916" width="7.140625" style="193" customWidth="1"/>
    <col min="6917" max="6917" width="6.42578125" style="193" customWidth="1"/>
    <col min="6918" max="6918" width="13.42578125" style="193" customWidth="1"/>
    <col min="6919" max="6919" width="15.28515625" style="193" customWidth="1"/>
    <col min="6920" max="7168" width="5.5703125" style="193"/>
    <col min="7169" max="7169" width="7.28515625" style="193" customWidth="1"/>
    <col min="7170" max="7170" width="62" style="193" customWidth="1"/>
    <col min="7171" max="7171" width="11.42578125" style="193" customWidth="1"/>
    <col min="7172" max="7172" width="7.140625" style="193" customWidth="1"/>
    <col min="7173" max="7173" width="6.42578125" style="193" customWidth="1"/>
    <col min="7174" max="7174" width="13.42578125" style="193" customWidth="1"/>
    <col min="7175" max="7175" width="15.28515625" style="193" customWidth="1"/>
    <col min="7176" max="7424" width="5.5703125" style="193"/>
    <col min="7425" max="7425" width="7.28515625" style="193" customWidth="1"/>
    <col min="7426" max="7426" width="62" style="193" customWidth="1"/>
    <col min="7427" max="7427" width="11.42578125" style="193" customWidth="1"/>
    <col min="7428" max="7428" width="7.140625" style="193" customWidth="1"/>
    <col min="7429" max="7429" width="6.42578125" style="193" customWidth="1"/>
    <col min="7430" max="7430" width="13.42578125" style="193" customWidth="1"/>
    <col min="7431" max="7431" width="15.28515625" style="193" customWidth="1"/>
    <col min="7432" max="7680" width="5.5703125" style="193"/>
    <col min="7681" max="7681" width="7.28515625" style="193" customWidth="1"/>
    <col min="7682" max="7682" width="62" style="193" customWidth="1"/>
    <col min="7683" max="7683" width="11.42578125" style="193" customWidth="1"/>
    <col min="7684" max="7684" width="7.140625" style="193" customWidth="1"/>
    <col min="7685" max="7685" width="6.42578125" style="193" customWidth="1"/>
    <col min="7686" max="7686" width="13.42578125" style="193" customWidth="1"/>
    <col min="7687" max="7687" width="15.28515625" style="193" customWidth="1"/>
    <col min="7688" max="7936" width="5.5703125" style="193"/>
    <col min="7937" max="7937" width="7.28515625" style="193" customWidth="1"/>
    <col min="7938" max="7938" width="62" style="193" customWidth="1"/>
    <col min="7939" max="7939" width="11.42578125" style="193" customWidth="1"/>
    <col min="7940" max="7940" width="7.140625" style="193" customWidth="1"/>
    <col min="7941" max="7941" width="6.42578125" style="193" customWidth="1"/>
    <col min="7942" max="7942" width="13.42578125" style="193" customWidth="1"/>
    <col min="7943" max="7943" width="15.28515625" style="193" customWidth="1"/>
    <col min="7944" max="8192" width="5.5703125" style="193"/>
    <col min="8193" max="8193" width="7.28515625" style="193" customWidth="1"/>
    <col min="8194" max="8194" width="62" style="193" customWidth="1"/>
    <col min="8195" max="8195" width="11.42578125" style="193" customWidth="1"/>
    <col min="8196" max="8196" width="7.140625" style="193" customWidth="1"/>
    <col min="8197" max="8197" width="6.42578125" style="193" customWidth="1"/>
    <col min="8198" max="8198" width="13.42578125" style="193" customWidth="1"/>
    <col min="8199" max="8199" width="15.28515625" style="193" customWidth="1"/>
    <col min="8200" max="8448" width="5.5703125" style="193"/>
    <col min="8449" max="8449" width="7.28515625" style="193" customWidth="1"/>
    <col min="8450" max="8450" width="62" style="193" customWidth="1"/>
    <col min="8451" max="8451" width="11.42578125" style="193" customWidth="1"/>
    <col min="8452" max="8452" width="7.140625" style="193" customWidth="1"/>
    <col min="8453" max="8453" width="6.42578125" style="193" customWidth="1"/>
    <col min="8454" max="8454" width="13.42578125" style="193" customWidth="1"/>
    <col min="8455" max="8455" width="15.28515625" style="193" customWidth="1"/>
    <col min="8456" max="8704" width="5.5703125" style="193"/>
    <col min="8705" max="8705" width="7.28515625" style="193" customWidth="1"/>
    <col min="8706" max="8706" width="62" style="193" customWidth="1"/>
    <col min="8707" max="8707" width="11.42578125" style="193" customWidth="1"/>
    <col min="8708" max="8708" width="7.140625" style="193" customWidth="1"/>
    <col min="8709" max="8709" width="6.42578125" style="193" customWidth="1"/>
    <col min="8710" max="8710" width="13.42578125" style="193" customWidth="1"/>
    <col min="8711" max="8711" width="15.28515625" style="193" customWidth="1"/>
    <col min="8712" max="8960" width="5.5703125" style="193"/>
    <col min="8961" max="8961" width="7.28515625" style="193" customWidth="1"/>
    <col min="8962" max="8962" width="62" style="193" customWidth="1"/>
    <col min="8963" max="8963" width="11.42578125" style="193" customWidth="1"/>
    <col min="8964" max="8964" width="7.140625" style="193" customWidth="1"/>
    <col min="8965" max="8965" width="6.42578125" style="193" customWidth="1"/>
    <col min="8966" max="8966" width="13.42578125" style="193" customWidth="1"/>
    <col min="8967" max="8967" width="15.28515625" style="193" customWidth="1"/>
    <col min="8968" max="9216" width="5.5703125" style="193"/>
    <col min="9217" max="9217" width="7.28515625" style="193" customWidth="1"/>
    <col min="9218" max="9218" width="62" style="193" customWidth="1"/>
    <col min="9219" max="9219" width="11.42578125" style="193" customWidth="1"/>
    <col min="9220" max="9220" width="7.140625" style="193" customWidth="1"/>
    <col min="9221" max="9221" width="6.42578125" style="193" customWidth="1"/>
    <col min="9222" max="9222" width="13.42578125" style="193" customWidth="1"/>
    <col min="9223" max="9223" width="15.28515625" style="193" customWidth="1"/>
    <col min="9224" max="9472" width="5.5703125" style="193"/>
    <col min="9473" max="9473" width="7.28515625" style="193" customWidth="1"/>
    <col min="9474" max="9474" width="62" style="193" customWidth="1"/>
    <col min="9475" max="9475" width="11.42578125" style="193" customWidth="1"/>
    <col min="9476" max="9476" width="7.140625" style="193" customWidth="1"/>
    <col min="9477" max="9477" width="6.42578125" style="193" customWidth="1"/>
    <col min="9478" max="9478" width="13.42578125" style="193" customWidth="1"/>
    <col min="9479" max="9479" width="15.28515625" style="193" customWidth="1"/>
    <col min="9480" max="9728" width="5.5703125" style="193"/>
    <col min="9729" max="9729" width="7.28515625" style="193" customWidth="1"/>
    <col min="9730" max="9730" width="62" style="193" customWidth="1"/>
    <col min="9731" max="9731" width="11.42578125" style="193" customWidth="1"/>
    <col min="9732" max="9732" width="7.140625" style="193" customWidth="1"/>
    <col min="9733" max="9733" width="6.42578125" style="193" customWidth="1"/>
    <col min="9734" max="9734" width="13.42578125" style="193" customWidth="1"/>
    <col min="9735" max="9735" width="15.28515625" style="193" customWidth="1"/>
    <col min="9736" max="9984" width="5.5703125" style="193"/>
    <col min="9985" max="9985" width="7.28515625" style="193" customWidth="1"/>
    <col min="9986" max="9986" width="62" style="193" customWidth="1"/>
    <col min="9987" max="9987" width="11.42578125" style="193" customWidth="1"/>
    <col min="9988" max="9988" width="7.140625" style="193" customWidth="1"/>
    <col min="9989" max="9989" width="6.42578125" style="193" customWidth="1"/>
    <col min="9990" max="9990" width="13.42578125" style="193" customWidth="1"/>
    <col min="9991" max="9991" width="15.28515625" style="193" customWidth="1"/>
    <col min="9992" max="10240" width="5.5703125" style="193"/>
    <col min="10241" max="10241" width="7.28515625" style="193" customWidth="1"/>
    <col min="10242" max="10242" width="62" style="193" customWidth="1"/>
    <col min="10243" max="10243" width="11.42578125" style="193" customWidth="1"/>
    <col min="10244" max="10244" width="7.140625" style="193" customWidth="1"/>
    <col min="10245" max="10245" width="6.42578125" style="193" customWidth="1"/>
    <col min="10246" max="10246" width="13.42578125" style="193" customWidth="1"/>
    <col min="10247" max="10247" width="15.28515625" style="193" customWidth="1"/>
    <col min="10248" max="10496" width="5.5703125" style="193"/>
    <col min="10497" max="10497" width="7.28515625" style="193" customWidth="1"/>
    <col min="10498" max="10498" width="62" style="193" customWidth="1"/>
    <col min="10499" max="10499" width="11.42578125" style="193" customWidth="1"/>
    <col min="10500" max="10500" width="7.140625" style="193" customWidth="1"/>
    <col min="10501" max="10501" width="6.42578125" style="193" customWidth="1"/>
    <col min="10502" max="10502" width="13.42578125" style="193" customWidth="1"/>
    <col min="10503" max="10503" width="15.28515625" style="193" customWidth="1"/>
    <col min="10504" max="10752" width="5.5703125" style="193"/>
    <col min="10753" max="10753" width="7.28515625" style="193" customWidth="1"/>
    <col min="10754" max="10754" width="62" style="193" customWidth="1"/>
    <col min="10755" max="10755" width="11.42578125" style="193" customWidth="1"/>
    <col min="10756" max="10756" width="7.140625" style="193" customWidth="1"/>
    <col min="10757" max="10757" width="6.42578125" style="193" customWidth="1"/>
    <col min="10758" max="10758" width="13.42578125" style="193" customWidth="1"/>
    <col min="10759" max="10759" width="15.28515625" style="193" customWidth="1"/>
    <col min="10760" max="11008" width="5.5703125" style="193"/>
    <col min="11009" max="11009" width="7.28515625" style="193" customWidth="1"/>
    <col min="11010" max="11010" width="62" style="193" customWidth="1"/>
    <col min="11011" max="11011" width="11.42578125" style="193" customWidth="1"/>
    <col min="11012" max="11012" width="7.140625" style="193" customWidth="1"/>
    <col min="11013" max="11013" width="6.42578125" style="193" customWidth="1"/>
    <col min="11014" max="11014" width="13.42578125" style="193" customWidth="1"/>
    <col min="11015" max="11015" width="15.28515625" style="193" customWidth="1"/>
    <col min="11016" max="11264" width="5.5703125" style="193"/>
    <col min="11265" max="11265" width="7.28515625" style="193" customWidth="1"/>
    <col min="11266" max="11266" width="62" style="193" customWidth="1"/>
    <col min="11267" max="11267" width="11.42578125" style="193" customWidth="1"/>
    <col min="11268" max="11268" width="7.140625" style="193" customWidth="1"/>
    <col min="11269" max="11269" width="6.42578125" style="193" customWidth="1"/>
    <col min="11270" max="11270" width="13.42578125" style="193" customWidth="1"/>
    <col min="11271" max="11271" width="15.28515625" style="193" customWidth="1"/>
    <col min="11272" max="11520" width="5.5703125" style="193"/>
    <col min="11521" max="11521" width="7.28515625" style="193" customWidth="1"/>
    <col min="11522" max="11522" width="62" style="193" customWidth="1"/>
    <col min="11523" max="11523" width="11.42578125" style="193" customWidth="1"/>
    <col min="11524" max="11524" width="7.140625" style="193" customWidth="1"/>
    <col min="11525" max="11525" width="6.42578125" style="193" customWidth="1"/>
    <col min="11526" max="11526" width="13.42578125" style="193" customWidth="1"/>
    <col min="11527" max="11527" width="15.28515625" style="193" customWidth="1"/>
    <col min="11528" max="11776" width="5.5703125" style="193"/>
    <col min="11777" max="11777" width="7.28515625" style="193" customWidth="1"/>
    <col min="11778" max="11778" width="62" style="193" customWidth="1"/>
    <col min="11779" max="11779" width="11.42578125" style="193" customWidth="1"/>
    <col min="11780" max="11780" width="7.140625" style="193" customWidth="1"/>
    <col min="11781" max="11781" width="6.42578125" style="193" customWidth="1"/>
    <col min="11782" max="11782" width="13.42578125" style="193" customWidth="1"/>
    <col min="11783" max="11783" width="15.28515625" style="193" customWidth="1"/>
    <col min="11784" max="12032" width="5.5703125" style="193"/>
    <col min="12033" max="12033" width="7.28515625" style="193" customWidth="1"/>
    <col min="12034" max="12034" width="62" style="193" customWidth="1"/>
    <col min="12035" max="12035" width="11.42578125" style="193" customWidth="1"/>
    <col min="12036" max="12036" width="7.140625" style="193" customWidth="1"/>
    <col min="12037" max="12037" width="6.42578125" style="193" customWidth="1"/>
    <col min="12038" max="12038" width="13.42578125" style="193" customWidth="1"/>
    <col min="12039" max="12039" width="15.28515625" style="193" customWidth="1"/>
    <col min="12040" max="12288" width="5.5703125" style="193"/>
    <col min="12289" max="12289" width="7.28515625" style="193" customWidth="1"/>
    <col min="12290" max="12290" width="62" style="193" customWidth="1"/>
    <col min="12291" max="12291" width="11.42578125" style="193" customWidth="1"/>
    <col min="12292" max="12292" width="7.140625" style="193" customWidth="1"/>
    <col min="12293" max="12293" width="6.42578125" style="193" customWidth="1"/>
    <col min="12294" max="12294" width="13.42578125" style="193" customWidth="1"/>
    <col min="12295" max="12295" width="15.28515625" style="193" customWidth="1"/>
    <col min="12296" max="12544" width="5.5703125" style="193"/>
    <col min="12545" max="12545" width="7.28515625" style="193" customWidth="1"/>
    <col min="12546" max="12546" width="62" style="193" customWidth="1"/>
    <col min="12547" max="12547" width="11.42578125" style="193" customWidth="1"/>
    <col min="12548" max="12548" width="7.140625" style="193" customWidth="1"/>
    <col min="12549" max="12549" width="6.42578125" style="193" customWidth="1"/>
    <col min="12550" max="12550" width="13.42578125" style="193" customWidth="1"/>
    <col min="12551" max="12551" width="15.28515625" style="193" customWidth="1"/>
    <col min="12552" max="12800" width="5.5703125" style="193"/>
    <col min="12801" max="12801" width="7.28515625" style="193" customWidth="1"/>
    <col min="12802" max="12802" width="62" style="193" customWidth="1"/>
    <col min="12803" max="12803" width="11.42578125" style="193" customWidth="1"/>
    <col min="12804" max="12804" width="7.140625" style="193" customWidth="1"/>
    <col min="12805" max="12805" width="6.42578125" style="193" customWidth="1"/>
    <col min="12806" max="12806" width="13.42578125" style="193" customWidth="1"/>
    <col min="12807" max="12807" width="15.28515625" style="193" customWidth="1"/>
    <col min="12808" max="13056" width="5.5703125" style="193"/>
    <col min="13057" max="13057" width="7.28515625" style="193" customWidth="1"/>
    <col min="13058" max="13058" width="62" style="193" customWidth="1"/>
    <col min="13059" max="13059" width="11.42578125" style="193" customWidth="1"/>
    <col min="13060" max="13060" width="7.140625" style="193" customWidth="1"/>
    <col min="13061" max="13061" width="6.42578125" style="193" customWidth="1"/>
    <col min="13062" max="13062" width="13.42578125" style="193" customWidth="1"/>
    <col min="13063" max="13063" width="15.28515625" style="193" customWidth="1"/>
    <col min="13064" max="13312" width="5.5703125" style="193"/>
    <col min="13313" max="13313" width="7.28515625" style="193" customWidth="1"/>
    <col min="13314" max="13314" width="62" style="193" customWidth="1"/>
    <col min="13315" max="13315" width="11.42578125" style="193" customWidth="1"/>
    <col min="13316" max="13316" width="7.140625" style="193" customWidth="1"/>
    <col min="13317" max="13317" width="6.42578125" style="193" customWidth="1"/>
    <col min="13318" max="13318" width="13.42578125" style="193" customWidth="1"/>
    <col min="13319" max="13319" width="15.28515625" style="193" customWidth="1"/>
    <col min="13320" max="13568" width="5.5703125" style="193"/>
    <col min="13569" max="13569" width="7.28515625" style="193" customWidth="1"/>
    <col min="13570" max="13570" width="62" style="193" customWidth="1"/>
    <col min="13571" max="13571" width="11.42578125" style="193" customWidth="1"/>
    <col min="13572" max="13572" width="7.140625" style="193" customWidth="1"/>
    <col min="13573" max="13573" width="6.42578125" style="193" customWidth="1"/>
    <col min="13574" max="13574" width="13.42578125" style="193" customWidth="1"/>
    <col min="13575" max="13575" width="15.28515625" style="193" customWidth="1"/>
    <col min="13576" max="13824" width="5.5703125" style="193"/>
    <col min="13825" max="13825" width="7.28515625" style="193" customWidth="1"/>
    <col min="13826" max="13826" width="62" style="193" customWidth="1"/>
    <col min="13827" max="13827" width="11.42578125" style="193" customWidth="1"/>
    <col min="13828" max="13828" width="7.140625" style="193" customWidth="1"/>
    <col min="13829" max="13829" width="6.42578125" style="193" customWidth="1"/>
    <col min="13830" max="13830" width="13.42578125" style="193" customWidth="1"/>
    <col min="13831" max="13831" width="15.28515625" style="193" customWidth="1"/>
    <col min="13832" max="14080" width="5.5703125" style="193"/>
    <col min="14081" max="14081" width="7.28515625" style="193" customWidth="1"/>
    <col min="14082" max="14082" width="62" style="193" customWidth="1"/>
    <col min="14083" max="14083" width="11.42578125" style="193" customWidth="1"/>
    <col min="14084" max="14084" width="7.140625" style="193" customWidth="1"/>
    <col min="14085" max="14085" width="6.42578125" style="193" customWidth="1"/>
    <col min="14086" max="14086" width="13.42578125" style="193" customWidth="1"/>
    <col min="14087" max="14087" width="15.28515625" style="193" customWidth="1"/>
    <col min="14088" max="14336" width="5.5703125" style="193"/>
    <col min="14337" max="14337" width="7.28515625" style="193" customWidth="1"/>
    <col min="14338" max="14338" width="62" style="193" customWidth="1"/>
    <col min="14339" max="14339" width="11.42578125" style="193" customWidth="1"/>
    <col min="14340" max="14340" width="7.140625" style="193" customWidth="1"/>
    <col min="14341" max="14341" width="6.42578125" style="193" customWidth="1"/>
    <col min="14342" max="14342" width="13.42578125" style="193" customWidth="1"/>
    <col min="14343" max="14343" width="15.28515625" style="193" customWidth="1"/>
    <col min="14344" max="14592" width="5.5703125" style="193"/>
    <col min="14593" max="14593" width="7.28515625" style="193" customWidth="1"/>
    <col min="14594" max="14594" width="62" style="193" customWidth="1"/>
    <col min="14595" max="14595" width="11.42578125" style="193" customWidth="1"/>
    <col min="14596" max="14596" width="7.140625" style="193" customWidth="1"/>
    <col min="14597" max="14597" width="6.42578125" style="193" customWidth="1"/>
    <col min="14598" max="14598" width="13.42578125" style="193" customWidth="1"/>
    <col min="14599" max="14599" width="15.28515625" style="193" customWidth="1"/>
    <col min="14600" max="14848" width="5.5703125" style="193"/>
    <col min="14849" max="14849" width="7.28515625" style="193" customWidth="1"/>
    <col min="14850" max="14850" width="62" style="193" customWidth="1"/>
    <col min="14851" max="14851" width="11.42578125" style="193" customWidth="1"/>
    <col min="14852" max="14852" width="7.140625" style="193" customWidth="1"/>
    <col min="14853" max="14853" width="6.42578125" style="193" customWidth="1"/>
    <col min="14854" max="14854" width="13.42578125" style="193" customWidth="1"/>
    <col min="14855" max="14855" width="15.28515625" style="193" customWidth="1"/>
    <col min="14856" max="15104" width="5.5703125" style="193"/>
    <col min="15105" max="15105" width="7.28515625" style="193" customWidth="1"/>
    <col min="15106" max="15106" width="62" style="193" customWidth="1"/>
    <col min="15107" max="15107" width="11.42578125" style="193" customWidth="1"/>
    <col min="15108" max="15108" width="7.140625" style="193" customWidth="1"/>
    <col min="15109" max="15109" width="6.42578125" style="193" customWidth="1"/>
    <col min="15110" max="15110" width="13.42578125" style="193" customWidth="1"/>
    <col min="15111" max="15111" width="15.28515625" style="193" customWidth="1"/>
    <col min="15112" max="15360" width="5.5703125" style="193"/>
    <col min="15361" max="15361" width="7.28515625" style="193" customWidth="1"/>
    <col min="15362" max="15362" width="62" style="193" customWidth="1"/>
    <col min="15363" max="15363" width="11.42578125" style="193" customWidth="1"/>
    <col min="15364" max="15364" width="7.140625" style="193" customWidth="1"/>
    <col min="15365" max="15365" width="6.42578125" style="193" customWidth="1"/>
    <col min="15366" max="15366" width="13.42578125" style="193" customWidth="1"/>
    <col min="15367" max="15367" width="15.28515625" style="193" customWidth="1"/>
    <col min="15368" max="15616" width="5.5703125" style="193"/>
    <col min="15617" max="15617" width="7.28515625" style="193" customWidth="1"/>
    <col min="15618" max="15618" width="62" style="193" customWidth="1"/>
    <col min="15619" max="15619" width="11.42578125" style="193" customWidth="1"/>
    <col min="15620" max="15620" width="7.140625" style="193" customWidth="1"/>
    <col min="15621" max="15621" width="6.42578125" style="193" customWidth="1"/>
    <col min="15622" max="15622" width="13.42578125" style="193" customWidth="1"/>
    <col min="15623" max="15623" width="15.28515625" style="193" customWidth="1"/>
    <col min="15624" max="15872" width="5.5703125" style="193"/>
    <col min="15873" max="15873" width="7.28515625" style="193" customWidth="1"/>
    <col min="15874" max="15874" width="62" style="193" customWidth="1"/>
    <col min="15875" max="15875" width="11.42578125" style="193" customWidth="1"/>
    <col min="15876" max="15876" width="7.140625" style="193" customWidth="1"/>
    <col min="15877" max="15877" width="6.42578125" style="193" customWidth="1"/>
    <col min="15878" max="15878" width="13.42578125" style="193" customWidth="1"/>
    <col min="15879" max="15879" width="15.28515625" style="193" customWidth="1"/>
    <col min="15880" max="16128" width="5.5703125" style="193"/>
    <col min="16129" max="16129" width="7.28515625" style="193" customWidth="1"/>
    <col min="16130" max="16130" width="62" style="193" customWidth="1"/>
    <col min="16131" max="16131" width="11.42578125" style="193" customWidth="1"/>
    <col min="16132" max="16132" width="7.140625" style="193" customWidth="1"/>
    <col min="16133" max="16133" width="6.42578125" style="193" customWidth="1"/>
    <col min="16134" max="16134" width="13.42578125" style="193" customWidth="1"/>
    <col min="16135" max="16135" width="15.28515625" style="193" customWidth="1"/>
    <col min="16136" max="16384" width="5.5703125" style="193"/>
  </cols>
  <sheetData>
    <row r="1" spans="1:7" ht="13.5" thickBot="1" x14ac:dyDescent="0.25"/>
    <row r="2" spans="1:7" ht="13.5" thickBot="1" x14ac:dyDescent="0.25">
      <c r="A2" s="212" t="s">
        <v>1402</v>
      </c>
      <c r="B2" s="213" t="s">
        <v>1389</v>
      </c>
      <c r="C2" s="215"/>
      <c r="D2" s="214"/>
      <c r="E2" s="215"/>
      <c r="F2" s="681"/>
      <c r="G2" s="772"/>
    </row>
    <row r="3" spans="1:7" s="365" customFormat="1" x14ac:dyDescent="0.2">
      <c r="A3" s="361"/>
      <c r="B3" s="362"/>
      <c r="C3" s="364"/>
      <c r="D3" s="363"/>
      <c r="E3" s="364"/>
      <c r="F3" s="741"/>
      <c r="G3" s="773"/>
    </row>
    <row r="4" spans="1:7" s="365" customFormat="1" x14ac:dyDescent="0.2">
      <c r="A4" s="361"/>
      <c r="B4" s="362"/>
      <c r="C4" s="364"/>
      <c r="D4" s="363"/>
      <c r="E4" s="364"/>
      <c r="F4" s="741"/>
      <c r="G4" s="773"/>
    </row>
    <row r="5" spans="1:7" s="341" customFormat="1" x14ac:dyDescent="0.2">
      <c r="A5" s="339"/>
      <c r="B5" s="340" t="s">
        <v>368</v>
      </c>
      <c r="C5" s="642"/>
      <c r="D5" s="508"/>
      <c r="E5" s="642"/>
      <c r="F5" s="642"/>
      <c r="G5" s="774"/>
    </row>
    <row r="6" spans="1:7" s="341" customFormat="1" x14ac:dyDescent="0.2">
      <c r="A6" s="339"/>
      <c r="C6" s="642"/>
      <c r="D6" s="508"/>
      <c r="E6" s="642"/>
      <c r="F6" s="642"/>
      <c r="G6" s="774"/>
    </row>
    <row r="7" spans="1:7" s="341" customFormat="1" ht="26.25" customHeight="1" x14ac:dyDescent="0.2">
      <c r="A7" s="312" t="s">
        <v>351</v>
      </c>
      <c r="B7" s="908" t="s">
        <v>1288</v>
      </c>
      <c r="C7" s="908"/>
      <c r="D7" s="908"/>
      <c r="E7" s="908"/>
      <c r="F7" s="742"/>
      <c r="G7" s="774"/>
    </row>
    <row r="8" spans="1:7" s="341" customFormat="1" ht="24.75" customHeight="1" x14ac:dyDescent="0.2">
      <c r="A8" s="312" t="s">
        <v>353</v>
      </c>
      <c r="B8" s="908" t="s">
        <v>1289</v>
      </c>
      <c r="C8" s="908"/>
      <c r="D8" s="908"/>
      <c r="E8" s="908"/>
      <c r="F8" s="742"/>
      <c r="G8" s="774"/>
    </row>
    <row r="9" spans="1:7" s="341" customFormat="1" ht="25.5" customHeight="1" x14ac:dyDescent="0.2">
      <c r="A9" s="312" t="s">
        <v>355</v>
      </c>
      <c r="B9" s="908" t="s">
        <v>1290</v>
      </c>
      <c r="C9" s="908"/>
      <c r="D9" s="908"/>
      <c r="E9" s="908"/>
      <c r="F9" s="742"/>
      <c r="G9" s="774"/>
    </row>
    <row r="10" spans="1:7" s="341" customFormat="1" ht="39" customHeight="1" x14ac:dyDescent="0.2">
      <c r="A10" s="312" t="s">
        <v>357</v>
      </c>
      <c r="B10" s="909" t="s">
        <v>1291</v>
      </c>
      <c r="C10" s="909"/>
      <c r="D10" s="909"/>
      <c r="E10" s="909"/>
      <c r="F10" s="909"/>
      <c r="G10" s="774"/>
    </row>
    <row r="11" spans="1:7" s="341" customFormat="1" ht="54" customHeight="1" x14ac:dyDescent="0.2">
      <c r="A11" s="312" t="s">
        <v>359</v>
      </c>
      <c r="B11" s="909" t="s">
        <v>1292</v>
      </c>
      <c r="C11" s="909"/>
      <c r="D11" s="909"/>
      <c r="E11" s="909"/>
      <c r="F11" s="909"/>
      <c r="G11" s="774"/>
    </row>
    <row r="12" spans="1:7" s="341" customFormat="1" ht="24.75" customHeight="1" x14ac:dyDescent="0.2">
      <c r="A12" s="312" t="s">
        <v>361</v>
      </c>
      <c r="B12" s="908" t="s">
        <v>1293</v>
      </c>
      <c r="C12" s="908"/>
      <c r="D12" s="908"/>
      <c r="E12" s="908"/>
      <c r="F12" s="742"/>
      <c r="G12" s="774"/>
    </row>
    <row r="13" spans="1:7" s="341" customFormat="1" ht="24.75" customHeight="1" x14ac:dyDescent="0.2">
      <c r="A13" s="312" t="s">
        <v>363</v>
      </c>
      <c r="B13" s="908" t="s">
        <v>1294</v>
      </c>
      <c r="C13" s="908"/>
      <c r="D13" s="908"/>
      <c r="E13" s="908"/>
      <c r="F13" s="742"/>
      <c r="G13" s="774"/>
    </row>
    <row r="14" spans="1:7" s="341" customFormat="1" ht="25.15" customHeight="1" x14ac:dyDescent="0.2">
      <c r="A14" s="312" t="s">
        <v>1134</v>
      </c>
      <c r="B14" s="908" t="s">
        <v>1295</v>
      </c>
      <c r="C14" s="908"/>
      <c r="D14" s="908"/>
      <c r="E14" s="908"/>
      <c r="F14" s="742"/>
      <c r="G14" s="774"/>
    </row>
    <row r="15" spans="1:7" s="341" customFormat="1" x14ac:dyDescent="0.2">
      <c r="A15" s="312" t="s">
        <v>1139</v>
      </c>
      <c r="B15" s="908" t="s">
        <v>1296</v>
      </c>
      <c r="C15" s="908"/>
      <c r="D15" s="908"/>
      <c r="E15" s="908"/>
      <c r="F15" s="742"/>
      <c r="G15" s="774"/>
    </row>
    <row r="16" spans="1:7" s="341" customFormat="1" x14ac:dyDescent="0.2">
      <c r="A16" s="312" t="s">
        <v>1146</v>
      </c>
      <c r="B16" s="908" t="s">
        <v>1297</v>
      </c>
      <c r="C16" s="908"/>
      <c r="D16" s="908"/>
      <c r="E16" s="908"/>
      <c r="F16" s="742"/>
      <c r="G16" s="774"/>
    </row>
    <row r="17" spans="1:7" s="313" customFormat="1" ht="25.15" customHeight="1" x14ac:dyDescent="0.2">
      <c r="A17" s="312" t="s">
        <v>1153</v>
      </c>
      <c r="B17" s="909" t="s">
        <v>1298</v>
      </c>
      <c r="C17" s="909"/>
      <c r="D17" s="909"/>
      <c r="E17" s="909"/>
      <c r="F17" s="909"/>
      <c r="G17" s="774"/>
    </row>
    <row r="18" spans="1:7" s="313" customFormat="1" ht="17.45" customHeight="1" x14ac:dyDescent="0.2">
      <c r="A18" s="312" t="s">
        <v>1156</v>
      </c>
      <c r="B18" s="909" t="s">
        <v>1299</v>
      </c>
      <c r="C18" s="909"/>
      <c r="D18" s="909"/>
      <c r="E18" s="909"/>
      <c r="F18" s="909"/>
      <c r="G18" s="774"/>
    </row>
    <row r="19" spans="1:7" s="314" customFormat="1" ht="20.100000000000001" customHeight="1" thickBot="1" x14ac:dyDescent="0.25">
      <c r="A19" s="336"/>
      <c r="B19" s="336"/>
      <c r="C19" s="768"/>
      <c r="D19" s="869"/>
      <c r="E19" s="699"/>
      <c r="F19" s="699"/>
      <c r="G19" s="775"/>
    </row>
    <row r="20" spans="1:7" s="316" customFormat="1" ht="21.75" customHeight="1" thickBot="1" x14ac:dyDescent="0.35">
      <c r="A20" s="327">
        <v>1</v>
      </c>
      <c r="B20" s="910" t="s">
        <v>1301</v>
      </c>
      <c r="C20" s="910"/>
      <c r="D20" s="910"/>
      <c r="E20" s="910"/>
      <c r="F20" s="910"/>
      <c r="G20" s="911"/>
    </row>
    <row r="21" spans="1:7" s="316" customFormat="1" ht="28.5" customHeight="1" x14ac:dyDescent="0.2">
      <c r="A21" s="324" t="s">
        <v>1302</v>
      </c>
      <c r="B21" s="325" t="s">
        <v>1303</v>
      </c>
      <c r="C21" s="700" t="s">
        <v>1304</v>
      </c>
      <c r="D21" s="752" t="s">
        <v>1305</v>
      </c>
      <c r="E21" s="721" t="s">
        <v>1306</v>
      </c>
      <c r="F21" s="743" t="s">
        <v>12</v>
      </c>
      <c r="G21" s="776" t="s">
        <v>1307</v>
      </c>
    </row>
    <row r="22" spans="1:7" s="314" customFormat="1" ht="76.5" x14ac:dyDescent="0.2">
      <c r="A22" s="317">
        <v>1</v>
      </c>
      <c r="B22" s="342" t="s">
        <v>2051</v>
      </c>
      <c r="C22" s="701" t="s">
        <v>1308</v>
      </c>
      <c r="D22" s="753" t="s">
        <v>1204</v>
      </c>
      <c r="E22" s="722">
        <v>1</v>
      </c>
      <c r="F22" s="542"/>
      <c r="G22" s="547">
        <f t="shared" ref="G22:G52" si="0">ROUND(E22*F22,2)</f>
        <v>0</v>
      </c>
    </row>
    <row r="23" spans="1:7" s="314" customFormat="1" ht="27.75" customHeight="1" x14ac:dyDescent="0.2">
      <c r="A23" s="317">
        <v>2</v>
      </c>
      <c r="B23" s="318" t="s">
        <v>1309</v>
      </c>
      <c r="C23" s="701"/>
      <c r="D23" s="753" t="s">
        <v>1204</v>
      </c>
      <c r="E23" s="722">
        <v>1</v>
      </c>
      <c r="F23" s="542"/>
      <c r="G23" s="547">
        <f t="shared" si="0"/>
        <v>0</v>
      </c>
    </row>
    <row r="24" spans="1:7" s="314" customFormat="1" ht="60.6" customHeight="1" x14ac:dyDescent="0.2">
      <c r="A24" s="317">
        <v>3</v>
      </c>
      <c r="B24" s="318" t="s">
        <v>1310</v>
      </c>
      <c r="C24" s="701" t="s">
        <v>1311</v>
      </c>
      <c r="D24" s="753" t="s">
        <v>1204</v>
      </c>
      <c r="E24" s="723">
        <v>1</v>
      </c>
      <c r="F24" s="542"/>
      <c r="G24" s="547">
        <f t="shared" si="0"/>
        <v>0</v>
      </c>
    </row>
    <row r="25" spans="1:7" s="314" customFormat="1" ht="66" customHeight="1" x14ac:dyDescent="0.2">
      <c r="A25" s="317">
        <v>4</v>
      </c>
      <c r="B25" s="318" t="s">
        <v>1310</v>
      </c>
      <c r="C25" s="701" t="s">
        <v>1312</v>
      </c>
      <c r="D25" s="753" t="s">
        <v>1204</v>
      </c>
      <c r="E25" s="723">
        <v>1</v>
      </c>
      <c r="F25" s="542"/>
      <c r="G25" s="547">
        <f t="shared" si="0"/>
        <v>0</v>
      </c>
    </row>
    <row r="26" spans="1:7" s="195" customFormat="1" ht="33.75" customHeight="1" x14ac:dyDescent="0.2">
      <c r="A26" s="317">
        <v>5</v>
      </c>
      <c r="B26" s="318" t="s">
        <v>1313</v>
      </c>
      <c r="C26" s="701" t="s">
        <v>1314</v>
      </c>
      <c r="D26" s="754" t="s">
        <v>1315</v>
      </c>
      <c r="E26" s="724">
        <v>1</v>
      </c>
      <c r="F26" s="542"/>
      <c r="G26" s="547">
        <f t="shared" si="0"/>
        <v>0</v>
      </c>
    </row>
    <row r="27" spans="1:7" s="314" customFormat="1" ht="17.25" customHeight="1" x14ac:dyDescent="0.2">
      <c r="A27" s="317">
        <v>6</v>
      </c>
      <c r="B27" s="912" t="s">
        <v>1316</v>
      </c>
      <c r="C27" s="701" t="s">
        <v>1317</v>
      </c>
      <c r="D27" s="753" t="s">
        <v>48</v>
      </c>
      <c r="E27" s="723">
        <v>1</v>
      </c>
      <c r="F27" s="542"/>
      <c r="G27" s="547">
        <f t="shared" si="0"/>
        <v>0</v>
      </c>
    </row>
    <row r="28" spans="1:7" s="314" customFormat="1" ht="12.75" customHeight="1" x14ac:dyDescent="0.2">
      <c r="A28" s="317">
        <v>7</v>
      </c>
      <c r="B28" s="913"/>
      <c r="C28" s="701" t="s">
        <v>1318</v>
      </c>
      <c r="D28" s="753" t="s">
        <v>48</v>
      </c>
      <c r="E28" s="725">
        <v>1</v>
      </c>
      <c r="F28" s="542"/>
      <c r="G28" s="547">
        <f t="shared" si="0"/>
        <v>0</v>
      </c>
    </row>
    <row r="29" spans="1:7" s="314" customFormat="1" ht="27.75" customHeight="1" x14ac:dyDescent="0.2">
      <c r="A29" s="317">
        <v>8</v>
      </c>
      <c r="B29" s="318" t="s">
        <v>1319</v>
      </c>
      <c r="C29" s="701" t="s">
        <v>1311</v>
      </c>
      <c r="D29" s="753" t="s">
        <v>1204</v>
      </c>
      <c r="E29" s="723">
        <v>1</v>
      </c>
      <c r="F29" s="542"/>
      <c r="G29" s="547">
        <f t="shared" si="0"/>
        <v>0</v>
      </c>
    </row>
    <row r="30" spans="1:7" s="314" customFormat="1" ht="27.75" customHeight="1" x14ac:dyDescent="0.2">
      <c r="A30" s="317">
        <v>9</v>
      </c>
      <c r="B30" s="318" t="s">
        <v>1319</v>
      </c>
      <c r="C30" s="701" t="s">
        <v>1312</v>
      </c>
      <c r="D30" s="753" t="s">
        <v>1204</v>
      </c>
      <c r="E30" s="723">
        <v>1</v>
      </c>
      <c r="F30" s="542"/>
      <c r="G30" s="547">
        <f t="shared" si="0"/>
        <v>0</v>
      </c>
    </row>
    <row r="31" spans="1:7" s="313" customFormat="1" x14ac:dyDescent="0.2">
      <c r="A31" s="317">
        <v>10</v>
      </c>
      <c r="B31" s="318" t="s">
        <v>1320</v>
      </c>
      <c r="C31" s="701" t="s">
        <v>1311</v>
      </c>
      <c r="D31" s="870" t="s">
        <v>1315</v>
      </c>
      <c r="E31" s="726">
        <v>1</v>
      </c>
      <c r="F31" s="542"/>
      <c r="G31" s="547">
        <f t="shared" si="0"/>
        <v>0</v>
      </c>
    </row>
    <row r="32" spans="1:7" s="195" customFormat="1" x14ac:dyDescent="0.2">
      <c r="A32" s="317">
        <v>11</v>
      </c>
      <c r="B32" s="318" t="s">
        <v>1321</v>
      </c>
      <c r="C32" s="702" t="s">
        <v>1322</v>
      </c>
      <c r="D32" s="754" t="s">
        <v>1315</v>
      </c>
      <c r="E32" s="724">
        <v>2</v>
      </c>
      <c r="F32" s="542"/>
      <c r="G32" s="547">
        <f t="shared" si="0"/>
        <v>0</v>
      </c>
    </row>
    <row r="33" spans="1:7" s="195" customFormat="1" ht="41.25" customHeight="1" x14ac:dyDescent="0.2">
      <c r="A33" s="317">
        <v>12</v>
      </c>
      <c r="B33" s="318" t="s">
        <v>1323</v>
      </c>
      <c r="C33" s="702" t="s">
        <v>1322</v>
      </c>
      <c r="D33" s="754" t="s">
        <v>1315</v>
      </c>
      <c r="E33" s="724">
        <v>1</v>
      </c>
      <c r="F33" s="542"/>
      <c r="G33" s="547">
        <f t="shared" si="0"/>
        <v>0</v>
      </c>
    </row>
    <row r="34" spans="1:7" s="316" customFormat="1" x14ac:dyDescent="0.2">
      <c r="A34" s="317">
        <v>13</v>
      </c>
      <c r="B34" s="318" t="s">
        <v>1324</v>
      </c>
      <c r="C34" s="701" t="s">
        <v>1325</v>
      </c>
      <c r="D34" s="753" t="s">
        <v>48</v>
      </c>
      <c r="E34" s="723">
        <v>2</v>
      </c>
      <c r="F34" s="542"/>
      <c r="G34" s="547">
        <f t="shared" si="0"/>
        <v>0</v>
      </c>
    </row>
    <row r="35" spans="1:7" s="316" customFormat="1" x14ac:dyDescent="0.2">
      <c r="A35" s="317">
        <v>14</v>
      </c>
      <c r="B35" s="318" t="s">
        <v>1326</v>
      </c>
      <c r="C35" s="701" t="s">
        <v>1325</v>
      </c>
      <c r="D35" s="753" t="s">
        <v>48</v>
      </c>
      <c r="E35" s="723">
        <v>2</v>
      </c>
      <c r="F35" s="542"/>
      <c r="G35" s="547">
        <f t="shared" si="0"/>
        <v>0</v>
      </c>
    </row>
    <row r="36" spans="1:7" s="316" customFormat="1" ht="29.25" customHeight="1" x14ac:dyDescent="0.2">
      <c r="A36" s="317">
        <v>15</v>
      </c>
      <c r="B36" s="318" t="s">
        <v>1327</v>
      </c>
      <c r="C36" s="701"/>
      <c r="D36" s="753" t="s">
        <v>48</v>
      </c>
      <c r="E36" s="723">
        <v>1</v>
      </c>
      <c r="F36" s="542"/>
      <c r="G36" s="547">
        <f t="shared" si="0"/>
        <v>0</v>
      </c>
    </row>
    <row r="37" spans="1:7" s="316" customFormat="1" ht="31.5" customHeight="1" x14ac:dyDescent="0.2">
      <c r="A37" s="317">
        <v>16</v>
      </c>
      <c r="B37" s="318" t="s">
        <v>1328</v>
      </c>
      <c r="C37" s="701"/>
      <c r="D37" s="753" t="s">
        <v>48</v>
      </c>
      <c r="E37" s="723">
        <v>1</v>
      </c>
      <c r="F37" s="542"/>
      <c r="G37" s="547">
        <f t="shared" si="0"/>
        <v>0</v>
      </c>
    </row>
    <row r="38" spans="1:7" s="316" customFormat="1" ht="12.75" customHeight="1" x14ac:dyDescent="0.2">
      <c r="A38" s="317">
        <v>17</v>
      </c>
      <c r="B38" s="914" t="s">
        <v>1329</v>
      </c>
      <c r="C38" s="701" t="s">
        <v>1330</v>
      </c>
      <c r="D38" s="753" t="s">
        <v>49</v>
      </c>
      <c r="E38" s="723">
        <v>6</v>
      </c>
      <c r="F38" s="542"/>
      <c r="G38" s="547">
        <f t="shared" si="0"/>
        <v>0</v>
      </c>
    </row>
    <row r="39" spans="1:7" s="316" customFormat="1" x14ac:dyDescent="0.2">
      <c r="A39" s="317">
        <v>18</v>
      </c>
      <c r="B39" s="915"/>
      <c r="C39" s="701" t="s">
        <v>1331</v>
      </c>
      <c r="D39" s="753" t="s">
        <v>49</v>
      </c>
      <c r="E39" s="723">
        <v>6</v>
      </c>
      <c r="F39" s="542"/>
      <c r="G39" s="547">
        <f t="shared" si="0"/>
        <v>0</v>
      </c>
    </row>
    <row r="40" spans="1:7" s="316" customFormat="1" x14ac:dyDescent="0.2">
      <c r="A40" s="317">
        <v>19</v>
      </c>
      <c r="B40" s="915"/>
      <c r="C40" s="701" t="s">
        <v>1332</v>
      </c>
      <c r="D40" s="753" t="s">
        <v>49</v>
      </c>
      <c r="E40" s="723">
        <v>6</v>
      </c>
      <c r="F40" s="542"/>
      <c r="G40" s="547">
        <f t="shared" si="0"/>
        <v>0</v>
      </c>
    </row>
    <row r="41" spans="1:7" s="316" customFormat="1" ht="20.100000000000001" customHeight="1" x14ac:dyDescent="0.2">
      <c r="A41" s="317">
        <v>20</v>
      </c>
      <c r="B41" s="915"/>
      <c r="C41" s="701" t="s">
        <v>1333</v>
      </c>
      <c r="D41" s="871" t="s">
        <v>1334</v>
      </c>
      <c r="E41" s="703">
        <v>6</v>
      </c>
      <c r="F41" s="542"/>
      <c r="G41" s="547">
        <f t="shared" si="0"/>
        <v>0</v>
      </c>
    </row>
    <row r="42" spans="1:7" s="316" customFormat="1" ht="18" customHeight="1" x14ac:dyDescent="0.2">
      <c r="A42" s="317">
        <v>21</v>
      </c>
      <c r="B42" s="915"/>
      <c r="C42" s="701" t="s">
        <v>1311</v>
      </c>
      <c r="D42" s="753" t="s">
        <v>49</v>
      </c>
      <c r="E42" s="723">
        <v>6</v>
      </c>
      <c r="F42" s="542"/>
      <c r="G42" s="547">
        <f t="shared" si="0"/>
        <v>0</v>
      </c>
    </row>
    <row r="43" spans="1:7" s="316" customFormat="1" ht="18" customHeight="1" x14ac:dyDescent="0.2">
      <c r="A43" s="317">
        <v>22</v>
      </c>
      <c r="B43" s="916"/>
      <c r="C43" s="701" t="s">
        <v>1312</v>
      </c>
      <c r="D43" s="753" t="s">
        <v>49</v>
      </c>
      <c r="E43" s="723">
        <v>18</v>
      </c>
      <c r="F43" s="542"/>
      <c r="G43" s="547">
        <f t="shared" si="0"/>
        <v>0</v>
      </c>
    </row>
    <row r="44" spans="1:7" s="314" customFormat="1" ht="25.5" x14ac:dyDescent="0.2">
      <c r="A44" s="317">
        <v>23</v>
      </c>
      <c r="B44" s="320" t="s">
        <v>1335</v>
      </c>
      <c r="C44" s="769"/>
      <c r="D44" s="753" t="s">
        <v>48</v>
      </c>
      <c r="E44" s="723">
        <v>1</v>
      </c>
      <c r="F44" s="542"/>
      <c r="G44" s="547">
        <f t="shared" si="0"/>
        <v>0</v>
      </c>
    </row>
    <row r="45" spans="1:7" s="314" customFormat="1" x14ac:dyDescent="0.2">
      <c r="A45" s="317">
        <v>24</v>
      </c>
      <c r="B45" s="320" t="s">
        <v>1336</v>
      </c>
      <c r="C45" s="769"/>
      <c r="D45" s="753" t="s">
        <v>48</v>
      </c>
      <c r="E45" s="723">
        <v>1</v>
      </c>
      <c r="F45" s="542"/>
      <c r="G45" s="547">
        <f t="shared" si="0"/>
        <v>0</v>
      </c>
    </row>
    <row r="46" spans="1:7" s="314" customFormat="1" ht="25.5" x14ac:dyDescent="0.2">
      <c r="A46" s="317">
        <v>25</v>
      </c>
      <c r="B46" s="320" t="s">
        <v>1337</v>
      </c>
      <c r="C46" s="769"/>
      <c r="D46" s="753" t="s">
        <v>48</v>
      </c>
      <c r="E46" s="723">
        <v>1</v>
      </c>
      <c r="F46" s="542"/>
      <c r="G46" s="547">
        <f t="shared" si="0"/>
        <v>0</v>
      </c>
    </row>
    <row r="47" spans="1:7" s="314" customFormat="1" ht="25.5" x14ac:dyDescent="0.2">
      <c r="A47" s="317">
        <v>26</v>
      </c>
      <c r="B47" s="320" t="s">
        <v>1338</v>
      </c>
      <c r="C47" s="769"/>
      <c r="D47" s="753" t="s">
        <v>1204</v>
      </c>
      <c r="E47" s="723">
        <v>1</v>
      </c>
      <c r="F47" s="542"/>
      <c r="G47" s="547">
        <f t="shared" si="0"/>
        <v>0</v>
      </c>
    </row>
    <row r="48" spans="1:7" s="314" customFormat="1" ht="27" customHeight="1" x14ac:dyDescent="0.2">
      <c r="A48" s="317">
        <v>27</v>
      </c>
      <c r="B48" s="320" t="s">
        <v>1339</v>
      </c>
      <c r="C48" s="769"/>
      <c r="D48" s="753" t="s">
        <v>48</v>
      </c>
      <c r="E48" s="723">
        <v>1</v>
      </c>
      <c r="F48" s="542"/>
      <c r="G48" s="547">
        <f t="shared" si="0"/>
        <v>0</v>
      </c>
    </row>
    <row r="49" spans="1:7" s="314" customFormat="1" ht="25.5" x14ac:dyDescent="0.2">
      <c r="A49" s="317">
        <v>28</v>
      </c>
      <c r="B49" s="318" t="s">
        <v>1340</v>
      </c>
      <c r="C49" s="701"/>
      <c r="D49" s="753" t="s">
        <v>1341</v>
      </c>
      <c r="E49" s="723">
        <v>1</v>
      </c>
      <c r="F49" s="542"/>
      <c r="G49" s="547">
        <f t="shared" si="0"/>
        <v>0</v>
      </c>
    </row>
    <row r="50" spans="1:7" s="314" customFormat="1" ht="15.75" customHeight="1" x14ac:dyDescent="0.2">
      <c r="A50" s="317">
        <v>29</v>
      </c>
      <c r="B50" s="318" t="s">
        <v>1342</v>
      </c>
      <c r="C50" s="701"/>
      <c r="D50" s="753" t="s">
        <v>1341</v>
      </c>
      <c r="E50" s="723">
        <v>1</v>
      </c>
      <c r="F50" s="542"/>
      <c r="G50" s="547">
        <f t="shared" si="0"/>
        <v>0</v>
      </c>
    </row>
    <row r="51" spans="1:7" s="314" customFormat="1" ht="57" customHeight="1" x14ac:dyDescent="0.2">
      <c r="A51" s="317">
        <v>30</v>
      </c>
      <c r="B51" s="318" t="s">
        <v>1343</v>
      </c>
      <c r="C51" s="701"/>
      <c r="D51" s="753" t="s">
        <v>1341</v>
      </c>
      <c r="E51" s="723">
        <v>1</v>
      </c>
      <c r="F51" s="542"/>
      <c r="G51" s="547">
        <f t="shared" si="0"/>
        <v>0</v>
      </c>
    </row>
    <row r="52" spans="1:7" s="314" customFormat="1" ht="25.5" customHeight="1" thickBot="1" x14ac:dyDescent="0.25">
      <c r="A52" s="326">
        <v>31</v>
      </c>
      <c r="B52" s="343" t="s">
        <v>1344</v>
      </c>
      <c r="C52" s="704"/>
      <c r="D52" s="755" t="s">
        <v>1341</v>
      </c>
      <c r="E52" s="727">
        <v>1</v>
      </c>
      <c r="F52" s="542"/>
      <c r="G52" s="547">
        <f t="shared" si="0"/>
        <v>0</v>
      </c>
    </row>
    <row r="53" spans="1:7" s="321" customFormat="1" ht="28.5" customHeight="1" thickBot="1" x14ac:dyDescent="0.25">
      <c r="A53" s="344">
        <f>A20</f>
        <v>1</v>
      </c>
      <c r="B53" s="345" t="str">
        <f>B20</f>
        <v>SPRINKLER STANICA:</v>
      </c>
      <c r="C53" s="705"/>
      <c r="D53" s="872"/>
      <c r="E53" s="728"/>
      <c r="F53" s="744" t="s">
        <v>1012</v>
      </c>
      <c r="G53" s="777">
        <f>SUM(G22:G52)</f>
        <v>0</v>
      </c>
    </row>
    <row r="54" spans="1:7" s="316" customFormat="1" ht="21.75" customHeight="1" thickBot="1" x14ac:dyDescent="0.25">
      <c r="A54" s="315"/>
      <c r="B54" s="311"/>
      <c r="C54" s="706"/>
      <c r="D54" s="756"/>
      <c r="E54" s="729"/>
      <c r="F54" s="745"/>
      <c r="G54" s="778"/>
    </row>
    <row r="55" spans="1:7" s="316" customFormat="1" ht="21.75" customHeight="1" thickBot="1" x14ac:dyDescent="0.35">
      <c r="A55" s="328">
        <v>2</v>
      </c>
      <c r="B55" s="917" t="s">
        <v>1345</v>
      </c>
      <c r="C55" s="917"/>
      <c r="D55" s="917"/>
      <c r="E55" s="917"/>
      <c r="F55" s="917"/>
      <c r="G55" s="918"/>
    </row>
    <row r="56" spans="1:7" s="314" customFormat="1" ht="25.5" x14ac:dyDescent="0.2">
      <c r="A56" s="346" t="s">
        <v>1302</v>
      </c>
      <c r="B56" s="347" t="s">
        <v>1303</v>
      </c>
      <c r="C56" s="707" t="s">
        <v>1346</v>
      </c>
      <c r="D56" s="757" t="s">
        <v>1305</v>
      </c>
      <c r="E56" s="730" t="s">
        <v>1347</v>
      </c>
      <c r="F56" s="746" t="s">
        <v>12</v>
      </c>
      <c r="G56" s="779" t="s">
        <v>1307</v>
      </c>
    </row>
    <row r="57" spans="1:7" s="314" customFormat="1" ht="30.75" customHeight="1" x14ac:dyDescent="0.2">
      <c r="A57" s="348" t="s">
        <v>351</v>
      </c>
      <c r="B57" s="349" t="s">
        <v>1348</v>
      </c>
      <c r="C57" s="708" t="s">
        <v>1322</v>
      </c>
      <c r="D57" s="758" t="s">
        <v>48</v>
      </c>
      <c r="E57" s="731">
        <f>88+10+11</f>
        <v>109</v>
      </c>
      <c r="F57" s="542"/>
      <c r="G57" s="547">
        <f t="shared" ref="G57:G80" si="1">ROUND(E57*F57,2)</f>
        <v>0</v>
      </c>
    </row>
    <row r="58" spans="1:7" s="314" customFormat="1" ht="30.75" customHeight="1" x14ac:dyDescent="0.2">
      <c r="A58" s="348" t="s">
        <v>353</v>
      </c>
      <c r="B58" s="349" t="s">
        <v>1349</v>
      </c>
      <c r="C58" s="708" t="s">
        <v>1322</v>
      </c>
      <c r="D58" s="758" t="s">
        <v>48</v>
      </c>
      <c r="E58" s="731">
        <v>3</v>
      </c>
      <c r="F58" s="542"/>
      <c r="G58" s="547">
        <f t="shared" si="1"/>
        <v>0</v>
      </c>
    </row>
    <row r="59" spans="1:7" s="314" customFormat="1" ht="25.5" x14ac:dyDescent="0.2">
      <c r="A59" s="348" t="s">
        <v>355</v>
      </c>
      <c r="B59" s="349" t="s">
        <v>1350</v>
      </c>
      <c r="C59" s="708" t="s">
        <v>1322</v>
      </c>
      <c r="D59" s="873" t="s">
        <v>1351</v>
      </c>
      <c r="E59" s="724">
        <v>80</v>
      </c>
      <c r="F59" s="542"/>
      <c r="G59" s="547">
        <f t="shared" si="1"/>
        <v>0</v>
      </c>
    </row>
    <row r="60" spans="1:7" s="314" customFormat="1" ht="25.5" x14ac:dyDescent="0.2">
      <c r="A60" s="348" t="s">
        <v>357</v>
      </c>
      <c r="B60" s="349" t="s">
        <v>1352</v>
      </c>
      <c r="C60" s="708" t="s">
        <v>1322</v>
      </c>
      <c r="D60" s="873" t="s">
        <v>1351</v>
      </c>
      <c r="E60" s="724">
        <v>3</v>
      </c>
      <c r="F60" s="542"/>
      <c r="G60" s="547">
        <f t="shared" si="1"/>
        <v>0</v>
      </c>
    </row>
    <row r="61" spans="1:7" s="314" customFormat="1" ht="20.100000000000001" customHeight="1" x14ac:dyDescent="0.2">
      <c r="A61" s="348" t="s">
        <v>359</v>
      </c>
      <c r="B61" s="349" t="s">
        <v>1353</v>
      </c>
      <c r="C61" s="708" t="s">
        <v>1311</v>
      </c>
      <c r="D61" s="758" t="s">
        <v>48</v>
      </c>
      <c r="E61" s="731">
        <v>2</v>
      </c>
      <c r="F61" s="542"/>
      <c r="G61" s="547">
        <f t="shared" si="1"/>
        <v>0</v>
      </c>
    </row>
    <row r="62" spans="1:7" s="314" customFormat="1" ht="20.100000000000001" customHeight="1" x14ac:dyDescent="0.2">
      <c r="A62" s="348" t="s">
        <v>361</v>
      </c>
      <c r="B62" s="349" t="s">
        <v>1353</v>
      </c>
      <c r="C62" s="708" t="s">
        <v>1333</v>
      </c>
      <c r="D62" s="758" t="s">
        <v>48</v>
      </c>
      <c r="E62" s="731">
        <v>2</v>
      </c>
      <c r="F62" s="542"/>
      <c r="G62" s="547">
        <f t="shared" si="1"/>
        <v>0</v>
      </c>
    </row>
    <row r="63" spans="1:7" s="314" customFormat="1" ht="25.5" x14ac:dyDescent="0.2">
      <c r="A63" s="348" t="s">
        <v>363</v>
      </c>
      <c r="B63" s="349" t="s">
        <v>1354</v>
      </c>
      <c r="C63" s="708" t="s">
        <v>1311</v>
      </c>
      <c r="D63" s="758" t="s">
        <v>48</v>
      </c>
      <c r="E63" s="731">
        <v>2</v>
      </c>
      <c r="F63" s="542"/>
      <c r="G63" s="547">
        <f t="shared" si="1"/>
        <v>0</v>
      </c>
    </row>
    <row r="64" spans="1:7" s="314" customFormat="1" ht="20.100000000000001" customHeight="1" x14ac:dyDescent="0.2">
      <c r="A64" s="348" t="s">
        <v>1134</v>
      </c>
      <c r="B64" s="349" t="s">
        <v>1355</v>
      </c>
      <c r="C64" s="708" t="s">
        <v>1333</v>
      </c>
      <c r="D64" s="758" t="s">
        <v>48</v>
      </c>
      <c r="E64" s="731">
        <v>2</v>
      </c>
      <c r="F64" s="542"/>
      <c r="G64" s="547">
        <f t="shared" si="1"/>
        <v>0</v>
      </c>
    </row>
    <row r="65" spans="1:7" s="314" customFormat="1" ht="51" x14ac:dyDescent="0.2">
      <c r="A65" s="348" t="s">
        <v>1139</v>
      </c>
      <c r="B65" s="319" t="s">
        <v>1310</v>
      </c>
      <c r="C65" s="708" t="s">
        <v>1311</v>
      </c>
      <c r="D65" s="758" t="s">
        <v>48</v>
      </c>
      <c r="E65" s="731">
        <v>2</v>
      </c>
      <c r="F65" s="542"/>
      <c r="G65" s="547">
        <f t="shared" si="1"/>
        <v>0</v>
      </c>
    </row>
    <row r="66" spans="1:7" s="195" customFormat="1" ht="25.5" x14ac:dyDescent="0.2">
      <c r="A66" s="348" t="s">
        <v>1146</v>
      </c>
      <c r="B66" s="319" t="s">
        <v>1356</v>
      </c>
      <c r="C66" s="701" t="s">
        <v>1314</v>
      </c>
      <c r="D66" s="754" t="s">
        <v>1315</v>
      </c>
      <c r="E66" s="724">
        <v>2</v>
      </c>
      <c r="F66" s="542"/>
      <c r="G66" s="547">
        <f t="shared" si="1"/>
        <v>0</v>
      </c>
    </row>
    <row r="67" spans="1:7" s="314" customFormat="1" ht="20.100000000000001" customHeight="1" x14ac:dyDescent="0.2">
      <c r="A67" s="348" t="s">
        <v>1153</v>
      </c>
      <c r="B67" s="349" t="s">
        <v>1357</v>
      </c>
      <c r="C67" s="708"/>
      <c r="D67" s="758" t="s">
        <v>48</v>
      </c>
      <c r="E67" s="731">
        <v>66</v>
      </c>
      <c r="F67" s="542"/>
      <c r="G67" s="547">
        <f t="shared" si="1"/>
        <v>0</v>
      </c>
    </row>
    <row r="68" spans="1:7" s="314" customFormat="1" ht="25.5" x14ac:dyDescent="0.2">
      <c r="A68" s="348" t="s">
        <v>1156</v>
      </c>
      <c r="B68" s="350" t="s">
        <v>1358</v>
      </c>
      <c r="C68" s="709" t="s">
        <v>1359</v>
      </c>
      <c r="D68" s="759" t="s">
        <v>48</v>
      </c>
      <c r="E68" s="709">
        <v>98</v>
      </c>
      <c r="F68" s="542"/>
      <c r="G68" s="547">
        <f t="shared" si="1"/>
        <v>0</v>
      </c>
    </row>
    <row r="69" spans="1:7" s="314" customFormat="1" ht="25.5" x14ac:dyDescent="0.2">
      <c r="A69" s="348" t="s">
        <v>1160</v>
      </c>
      <c r="B69" s="322" t="s">
        <v>1360</v>
      </c>
      <c r="C69" s="708" t="s">
        <v>1361</v>
      </c>
      <c r="D69" s="758" t="s">
        <v>48</v>
      </c>
      <c r="E69" s="731">
        <v>5</v>
      </c>
      <c r="F69" s="542"/>
      <c r="G69" s="547">
        <f t="shared" si="1"/>
        <v>0</v>
      </c>
    </row>
    <row r="70" spans="1:7" s="314" customFormat="1" ht="20.100000000000001" customHeight="1" x14ac:dyDescent="0.2">
      <c r="A70" s="348" t="s">
        <v>1163</v>
      </c>
      <c r="B70" s="919" t="s">
        <v>1362</v>
      </c>
      <c r="C70" s="708" t="s">
        <v>1363</v>
      </c>
      <c r="D70" s="758" t="s">
        <v>49</v>
      </c>
      <c r="E70" s="731">
        <v>120</v>
      </c>
      <c r="F70" s="542"/>
      <c r="G70" s="547">
        <f t="shared" si="1"/>
        <v>0</v>
      </c>
    </row>
    <row r="71" spans="1:7" s="314" customFormat="1" ht="20.100000000000001" customHeight="1" x14ac:dyDescent="0.2">
      <c r="A71" s="348" t="s">
        <v>1169</v>
      </c>
      <c r="B71" s="919"/>
      <c r="C71" s="708" t="s">
        <v>1364</v>
      </c>
      <c r="D71" s="758" t="s">
        <v>49</v>
      </c>
      <c r="E71" s="731">
        <v>204</v>
      </c>
      <c r="F71" s="542"/>
      <c r="G71" s="547">
        <f t="shared" si="1"/>
        <v>0</v>
      </c>
    </row>
    <row r="72" spans="1:7" s="314" customFormat="1" ht="20.100000000000001" customHeight="1" x14ac:dyDescent="0.2">
      <c r="A72" s="348" t="s">
        <v>1173</v>
      </c>
      <c r="B72" s="919"/>
      <c r="C72" s="708" t="s">
        <v>1365</v>
      </c>
      <c r="D72" s="758" t="s">
        <v>49</v>
      </c>
      <c r="E72" s="731">
        <v>6</v>
      </c>
      <c r="F72" s="542"/>
      <c r="G72" s="547">
        <f t="shared" si="1"/>
        <v>0</v>
      </c>
    </row>
    <row r="73" spans="1:7" s="314" customFormat="1" ht="20.100000000000001" customHeight="1" x14ac:dyDescent="0.2">
      <c r="A73" s="348" t="s">
        <v>1182</v>
      </c>
      <c r="B73" s="919"/>
      <c r="C73" s="708" t="s">
        <v>1366</v>
      </c>
      <c r="D73" s="758" t="s">
        <v>49</v>
      </c>
      <c r="E73" s="731">
        <v>60</v>
      </c>
      <c r="F73" s="542"/>
      <c r="G73" s="547">
        <f t="shared" si="1"/>
        <v>0</v>
      </c>
    </row>
    <row r="74" spans="1:7" s="314" customFormat="1" ht="20.100000000000001" customHeight="1" x14ac:dyDescent="0.2">
      <c r="A74" s="348" t="s">
        <v>1184</v>
      </c>
      <c r="B74" s="919"/>
      <c r="C74" s="708" t="s">
        <v>1367</v>
      </c>
      <c r="D74" s="758" t="s">
        <v>49</v>
      </c>
      <c r="E74" s="731">
        <v>132</v>
      </c>
      <c r="F74" s="542"/>
      <c r="G74" s="547">
        <f t="shared" si="1"/>
        <v>0</v>
      </c>
    </row>
    <row r="75" spans="1:7" s="314" customFormat="1" ht="20.100000000000001" customHeight="1" x14ac:dyDescent="0.2">
      <c r="A75" s="348" t="s">
        <v>1186</v>
      </c>
      <c r="B75" s="919"/>
      <c r="C75" s="708" t="s">
        <v>1368</v>
      </c>
      <c r="D75" s="758" t="s">
        <v>49</v>
      </c>
      <c r="E75" s="731">
        <v>66</v>
      </c>
      <c r="F75" s="542"/>
      <c r="G75" s="547">
        <f t="shared" si="1"/>
        <v>0</v>
      </c>
    </row>
    <row r="76" spans="1:7" s="314" customFormat="1" ht="25.5" x14ac:dyDescent="0.2">
      <c r="A76" s="348" t="s">
        <v>1188</v>
      </c>
      <c r="B76" s="322" t="s">
        <v>1369</v>
      </c>
      <c r="C76" s="708"/>
      <c r="D76" s="758" t="s">
        <v>1370</v>
      </c>
      <c r="E76" s="732">
        <v>1</v>
      </c>
      <c r="F76" s="542"/>
      <c r="G76" s="547">
        <f t="shared" si="1"/>
        <v>0</v>
      </c>
    </row>
    <row r="77" spans="1:7" s="314" customFormat="1" ht="20.100000000000001" customHeight="1" x14ac:dyDescent="0.2">
      <c r="A77" s="348" t="s">
        <v>1192</v>
      </c>
      <c r="B77" s="322" t="s">
        <v>1340</v>
      </c>
      <c r="C77" s="708"/>
      <c r="D77" s="758" t="s">
        <v>1370</v>
      </c>
      <c r="E77" s="732">
        <v>1</v>
      </c>
      <c r="F77" s="542"/>
      <c r="G77" s="547">
        <f t="shared" si="1"/>
        <v>0</v>
      </c>
    </row>
    <row r="78" spans="1:7" s="314" customFormat="1" ht="20.100000000000001" customHeight="1" x14ac:dyDescent="0.2">
      <c r="A78" s="348" t="s">
        <v>1194</v>
      </c>
      <c r="B78" s="322" t="s">
        <v>1371</v>
      </c>
      <c r="C78" s="708"/>
      <c r="D78" s="758" t="s">
        <v>1370</v>
      </c>
      <c r="E78" s="732">
        <v>1</v>
      </c>
      <c r="F78" s="542"/>
      <c r="G78" s="547">
        <f t="shared" si="1"/>
        <v>0</v>
      </c>
    </row>
    <row r="79" spans="1:7" s="314" customFormat="1" ht="25.5" x14ac:dyDescent="0.2">
      <c r="A79" s="348" t="s">
        <v>1196</v>
      </c>
      <c r="B79" s="322" t="s">
        <v>1372</v>
      </c>
      <c r="C79" s="708"/>
      <c r="D79" s="758" t="s">
        <v>1370</v>
      </c>
      <c r="E79" s="732">
        <v>1</v>
      </c>
      <c r="F79" s="542"/>
      <c r="G79" s="547">
        <f t="shared" si="1"/>
        <v>0</v>
      </c>
    </row>
    <row r="80" spans="1:7" s="314" customFormat="1" ht="26.25" thickBot="1" x14ac:dyDescent="0.25">
      <c r="A80" s="351" t="s">
        <v>1198</v>
      </c>
      <c r="B80" s="352" t="s">
        <v>1373</v>
      </c>
      <c r="C80" s="710"/>
      <c r="D80" s="874" t="s">
        <v>1370</v>
      </c>
      <c r="E80" s="733">
        <v>1</v>
      </c>
      <c r="F80" s="542"/>
      <c r="G80" s="547">
        <f t="shared" si="1"/>
        <v>0</v>
      </c>
    </row>
    <row r="81" spans="1:7" s="314" customFormat="1" ht="20.100000000000001" customHeight="1" thickBot="1" x14ac:dyDescent="0.25">
      <c r="A81" s="329">
        <f>A55</f>
        <v>2</v>
      </c>
      <c r="B81" s="330" t="str">
        <f>B55</f>
        <v>SPRINKLER CIJEVNA MREŽA:</v>
      </c>
      <c r="C81" s="711"/>
      <c r="D81" s="760"/>
      <c r="E81" s="734"/>
      <c r="F81" s="744" t="s">
        <v>1012</v>
      </c>
      <c r="G81" s="777">
        <f>SUM(G57:G80)</f>
        <v>0</v>
      </c>
    </row>
    <row r="82" spans="1:7" s="332" customFormat="1" ht="20.100000000000001" customHeight="1" x14ac:dyDescent="0.2">
      <c r="A82" s="331"/>
      <c r="B82" s="331"/>
      <c r="C82" s="712"/>
      <c r="D82" s="761"/>
      <c r="E82" s="735"/>
      <c r="F82" s="747"/>
      <c r="G82" s="780"/>
    </row>
    <row r="83" spans="1:7" s="314" customFormat="1" ht="20.100000000000001" customHeight="1" thickBot="1" x14ac:dyDescent="0.25">
      <c r="C83" s="713"/>
      <c r="D83" s="762"/>
      <c r="E83" s="736"/>
      <c r="F83" s="748"/>
      <c r="G83" s="775"/>
    </row>
    <row r="84" spans="1:7" s="336" customFormat="1" ht="20.100000000000001" customHeight="1" thickBot="1" x14ac:dyDescent="0.35">
      <c r="A84" s="335">
        <v>3</v>
      </c>
      <c r="B84" s="920" t="s">
        <v>1300</v>
      </c>
      <c r="C84" s="920"/>
      <c r="D84" s="920"/>
      <c r="E84" s="920"/>
      <c r="F84" s="920"/>
      <c r="G84" s="921"/>
    </row>
    <row r="85" spans="1:7" s="314" customFormat="1" ht="25.5" x14ac:dyDescent="0.2">
      <c r="A85" s="333" t="s">
        <v>1302</v>
      </c>
      <c r="B85" s="334" t="s">
        <v>1303</v>
      </c>
      <c r="C85" s="714" t="s">
        <v>1374</v>
      </c>
      <c r="D85" s="763" t="s">
        <v>1305</v>
      </c>
      <c r="E85" s="737" t="s">
        <v>1375</v>
      </c>
      <c r="F85" s="749" t="s">
        <v>1376</v>
      </c>
      <c r="G85" s="781" t="s">
        <v>1377</v>
      </c>
    </row>
    <row r="86" spans="1:7" s="314" customFormat="1" ht="51" x14ac:dyDescent="0.2">
      <c r="A86" s="323" t="s">
        <v>351</v>
      </c>
      <c r="B86" s="322" t="s">
        <v>1378</v>
      </c>
      <c r="C86" s="715"/>
      <c r="D86" s="764" t="s">
        <v>1204</v>
      </c>
      <c r="E86" s="738">
        <v>1</v>
      </c>
      <c r="F86" s="542"/>
      <c r="G86" s="547">
        <f t="shared" ref="G86:G94" si="2">ROUND(E86*F86,2)</f>
        <v>0</v>
      </c>
    </row>
    <row r="87" spans="1:7" s="314" customFormat="1" x14ac:dyDescent="0.2">
      <c r="A87" s="323" t="s">
        <v>353</v>
      </c>
      <c r="B87" s="322" t="s">
        <v>1379</v>
      </c>
      <c r="C87" s="715"/>
      <c r="D87" s="764" t="s">
        <v>48</v>
      </c>
      <c r="E87" s="738">
        <v>2</v>
      </c>
      <c r="F87" s="542"/>
      <c r="G87" s="547">
        <f t="shared" si="2"/>
        <v>0</v>
      </c>
    </row>
    <row r="88" spans="1:7" s="194" customFormat="1" ht="25.5" x14ac:dyDescent="0.2">
      <c r="A88" s="323" t="s">
        <v>355</v>
      </c>
      <c r="B88" s="322" t="s">
        <v>1380</v>
      </c>
      <c r="C88" s="724"/>
      <c r="D88" s="754" t="s">
        <v>1315</v>
      </c>
      <c r="E88" s="724">
        <v>1</v>
      </c>
      <c r="F88" s="542"/>
      <c r="G88" s="547">
        <f t="shared" si="2"/>
        <v>0</v>
      </c>
    </row>
    <row r="89" spans="1:7" s="314" customFormat="1" ht="20.100000000000001" customHeight="1" x14ac:dyDescent="0.2">
      <c r="A89" s="323" t="s">
        <v>357</v>
      </c>
      <c r="B89" s="322" t="s">
        <v>1381</v>
      </c>
      <c r="C89" s="715" t="s">
        <v>1382</v>
      </c>
      <c r="D89" s="764" t="s">
        <v>49</v>
      </c>
      <c r="E89" s="738">
        <v>90</v>
      </c>
      <c r="F89" s="542"/>
      <c r="G89" s="547">
        <f t="shared" si="2"/>
        <v>0</v>
      </c>
    </row>
    <row r="90" spans="1:7" s="314" customFormat="1" ht="25.5" x14ac:dyDescent="0.2">
      <c r="A90" s="323" t="s">
        <v>359</v>
      </c>
      <c r="B90" s="322" t="s">
        <v>1383</v>
      </c>
      <c r="C90" s="715" t="s">
        <v>1384</v>
      </c>
      <c r="D90" s="764" t="s">
        <v>49</v>
      </c>
      <c r="E90" s="739">
        <v>10</v>
      </c>
      <c r="F90" s="542"/>
      <c r="G90" s="547">
        <f t="shared" si="2"/>
        <v>0</v>
      </c>
    </row>
    <row r="91" spans="1:7" s="314" customFormat="1" x14ac:dyDescent="0.2">
      <c r="A91" s="323" t="s">
        <v>361</v>
      </c>
      <c r="B91" s="322" t="s">
        <v>1385</v>
      </c>
      <c r="C91" s="715" t="s">
        <v>1386</v>
      </c>
      <c r="D91" s="764" t="s">
        <v>49</v>
      </c>
      <c r="E91" s="739">
        <v>20</v>
      </c>
      <c r="F91" s="542"/>
      <c r="G91" s="547">
        <f t="shared" si="2"/>
        <v>0</v>
      </c>
    </row>
    <row r="92" spans="1:7" s="314" customFormat="1" ht="20.100000000000001" customHeight="1" x14ac:dyDescent="0.2">
      <c r="A92" s="323" t="s">
        <v>363</v>
      </c>
      <c r="B92" s="322" t="s">
        <v>1387</v>
      </c>
      <c r="C92" s="715" t="s">
        <v>1390</v>
      </c>
      <c r="D92" s="764" t="s">
        <v>49</v>
      </c>
      <c r="E92" s="739">
        <v>10</v>
      </c>
      <c r="F92" s="542"/>
      <c r="G92" s="547">
        <f t="shared" si="2"/>
        <v>0</v>
      </c>
    </row>
    <row r="93" spans="1:7" s="314" customFormat="1" ht="25.5" x14ac:dyDescent="0.2">
      <c r="A93" s="323" t="s">
        <v>1134</v>
      </c>
      <c r="B93" s="322" t="s">
        <v>1391</v>
      </c>
      <c r="C93" s="715"/>
      <c r="D93" s="764" t="s">
        <v>49</v>
      </c>
      <c r="E93" s="739">
        <v>8</v>
      </c>
      <c r="F93" s="542"/>
      <c r="G93" s="547">
        <f t="shared" si="2"/>
        <v>0</v>
      </c>
    </row>
    <row r="94" spans="1:7" s="314" customFormat="1" ht="26.25" thickBot="1" x14ac:dyDescent="0.25">
      <c r="A94" s="323" t="s">
        <v>1139</v>
      </c>
      <c r="B94" s="352" t="s">
        <v>1388</v>
      </c>
      <c r="C94" s="716"/>
      <c r="D94" s="765" t="s">
        <v>1341</v>
      </c>
      <c r="E94" s="740">
        <v>1</v>
      </c>
      <c r="F94" s="542"/>
      <c r="G94" s="547">
        <f t="shared" si="2"/>
        <v>0</v>
      </c>
    </row>
    <row r="95" spans="1:7" s="314" customFormat="1" ht="20.100000000000001" customHeight="1" thickBot="1" x14ac:dyDescent="0.25">
      <c r="A95" s="329">
        <f>A84</f>
        <v>3</v>
      </c>
      <c r="B95" s="330" t="str">
        <f>B84</f>
        <v>Elektro dio sprinkler instalacije</v>
      </c>
      <c r="C95" s="711"/>
      <c r="D95" s="760"/>
      <c r="E95" s="734"/>
      <c r="F95" s="750" t="s">
        <v>1012</v>
      </c>
      <c r="G95" s="777">
        <f>SUM(G86:G94)</f>
        <v>0</v>
      </c>
    </row>
    <row r="98" spans="1:7" s="360" customFormat="1" ht="13.5" thickBot="1" x14ac:dyDescent="0.25">
      <c r="B98" s="360" t="s">
        <v>916</v>
      </c>
      <c r="C98" s="697"/>
      <c r="D98" s="875"/>
      <c r="E98" s="697"/>
      <c r="F98" s="697"/>
      <c r="G98" s="782"/>
    </row>
    <row r="99" spans="1:7" s="314" customFormat="1" ht="20.100000000000001" customHeight="1" thickBot="1" x14ac:dyDescent="0.25">
      <c r="A99" s="337" t="str">
        <f>A2</f>
        <v>G.</v>
      </c>
      <c r="B99" s="338" t="str">
        <f>B2</f>
        <v>SPRINKLER</v>
      </c>
      <c r="C99" s="717"/>
      <c r="D99" s="876"/>
      <c r="E99" s="717"/>
      <c r="F99" s="717"/>
      <c r="G99" s="783"/>
    </row>
    <row r="100" spans="1:7" s="314" customFormat="1" ht="20.100000000000001" customHeight="1" x14ac:dyDescent="0.2">
      <c r="A100" s="353">
        <f>A53</f>
        <v>1</v>
      </c>
      <c r="B100" s="354" t="str">
        <f t="shared" ref="B100:G100" si="3">B53</f>
        <v>SPRINKLER STANICA:</v>
      </c>
      <c r="C100" s="718">
        <f t="shared" si="3"/>
        <v>0</v>
      </c>
      <c r="D100" s="766">
        <f t="shared" si="3"/>
        <v>0</v>
      </c>
      <c r="E100" s="718">
        <f t="shared" si="3"/>
        <v>0</v>
      </c>
      <c r="F100" s="718"/>
      <c r="G100" s="784">
        <f t="shared" si="3"/>
        <v>0</v>
      </c>
    </row>
    <row r="101" spans="1:7" s="314" customFormat="1" ht="20.100000000000001" customHeight="1" x14ac:dyDescent="0.2">
      <c r="A101" s="353">
        <f>A81</f>
        <v>2</v>
      </c>
      <c r="B101" s="354" t="str">
        <f t="shared" ref="B101:G101" si="4">B81</f>
        <v>SPRINKLER CIJEVNA MREŽA:</v>
      </c>
      <c r="C101" s="718">
        <f t="shared" si="4"/>
        <v>0</v>
      </c>
      <c r="D101" s="766">
        <f t="shared" si="4"/>
        <v>0</v>
      </c>
      <c r="E101" s="718">
        <f t="shared" si="4"/>
        <v>0</v>
      </c>
      <c r="F101" s="718"/>
      <c r="G101" s="784">
        <f t="shared" si="4"/>
        <v>0</v>
      </c>
    </row>
    <row r="102" spans="1:7" s="314" customFormat="1" ht="20.100000000000001" customHeight="1" thickBot="1" x14ac:dyDescent="0.25">
      <c r="A102" s="355">
        <f>A95</f>
        <v>3</v>
      </c>
      <c r="B102" s="356" t="str">
        <f t="shared" ref="B102:G102" si="5">B95</f>
        <v>Elektro dio sprinkler instalacije</v>
      </c>
      <c r="C102" s="719">
        <f t="shared" si="5"/>
        <v>0</v>
      </c>
      <c r="D102" s="767">
        <f t="shared" si="5"/>
        <v>0</v>
      </c>
      <c r="E102" s="719">
        <f t="shared" si="5"/>
        <v>0</v>
      </c>
      <c r="F102" s="719"/>
      <c r="G102" s="785">
        <f t="shared" si="5"/>
        <v>0</v>
      </c>
    </row>
    <row r="103" spans="1:7" s="314" customFormat="1" ht="20.100000000000001" customHeight="1" thickTop="1" thickBot="1" x14ac:dyDescent="0.25">
      <c r="A103" s="357" t="str">
        <f>A99</f>
        <v>G.</v>
      </c>
      <c r="B103" s="358" t="str">
        <f>B99</f>
        <v>SPRINKLER</v>
      </c>
      <c r="C103" s="770"/>
      <c r="D103" s="877" t="s">
        <v>14</v>
      </c>
      <c r="E103" s="720"/>
      <c r="F103" s="751"/>
      <c r="G103" s="786">
        <f>SUM(G100:G102)</f>
        <v>0</v>
      </c>
    </row>
    <row r="104" spans="1:7" x14ac:dyDescent="0.2">
      <c r="A104" s="359"/>
      <c r="B104" s="359"/>
      <c r="C104" s="698"/>
      <c r="D104" s="878"/>
      <c r="E104" s="698"/>
      <c r="F104" s="698"/>
      <c r="G104" s="787"/>
    </row>
  </sheetData>
  <sheetProtection algorithmName="SHA-512" hashValue="FmkVeIRtmP8hqTsalwZYLpNeHXsAMMGnuKtZJ8a921lgmRLMGqR+nihTZ+SZ0O78QY1IEQjlEuq6yb0Hehknkg==" saltValue="BJ1EDsKizYW6ZJvbyd4QRw==" spinCount="100000" sheet="1" objects="1" scenarios="1" formatCells="0" formatColumns="0" formatRows="0"/>
  <protectedRanges>
    <protectedRange sqref="E5:E16" name="Range1_2"/>
  </protectedRanges>
  <mergeCells count="18">
    <mergeCell ref="B27:B28"/>
    <mergeCell ref="B38:B43"/>
    <mergeCell ref="B55:G55"/>
    <mergeCell ref="B70:B75"/>
    <mergeCell ref="B84:G84"/>
    <mergeCell ref="B20:G20"/>
    <mergeCell ref="B13:E13"/>
    <mergeCell ref="B14:E14"/>
    <mergeCell ref="B15:E15"/>
    <mergeCell ref="B16:E16"/>
    <mergeCell ref="B17:F17"/>
    <mergeCell ref="B18:F18"/>
    <mergeCell ref="B12:E12"/>
    <mergeCell ref="B7:E7"/>
    <mergeCell ref="B8:E8"/>
    <mergeCell ref="B9:E9"/>
    <mergeCell ref="B10:F10"/>
    <mergeCell ref="B11:F11"/>
  </mergeCells>
  <phoneticPr fontId="14"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topLeftCell="A7" zoomScale="70" zoomScaleNormal="70" workbookViewId="0">
      <selection activeCell="F28" sqref="F28"/>
    </sheetView>
  </sheetViews>
  <sheetFormatPr defaultColWidth="9" defaultRowHeight="12.75" x14ac:dyDescent="0.2"/>
  <cols>
    <col min="1" max="1" width="4.85546875" style="367" customWidth="1"/>
    <col min="2" max="2" width="118" style="193" customWidth="1"/>
    <col min="3" max="3" width="12" style="515" customWidth="1"/>
    <col min="4" max="4" width="7.7109375" style="696" customWidth="1"/>
    <col min="5" max="5" width="17" style="196" customWidth="1"/>
    <col min="6" max="6" width="22" style="771" customWidth="1"/>
    <col min="7" max="9" width="9" style="193"/>
    <col min="10" max="10" width="13.85546875" style="193" customWidth="1"/>
    <col min="11" max="16384" width="9" style="193"/>
  </cols>
  <sheetData>
    <row r="1" spans="1:15" ht="13.5" thickBot="1" x14ac:dyDescent="0.25">
      <c r="G1" s="922"/>
      <c r="H1" s="922"/>
      <c r="I1" s="922"/>
      <c r="J1" s="922"/>
      <c r="K1" s="922"/>
      <c r="L1" s="922"/>
      <c r="M1" s="922"/>
      <c r="N1" s="922"/>
      <c r="O1" s="922"/>
    </row>
    <row r="2" spans="1:15" ht="13.5" thickBot="1" x14ac:dyDescent="0.25">
      <c r="A2" s="212" t="s">
        <v>1405</v>
      </c>
      <c r="B2" s="213" t="s">
        <v>1400</v>
      </c>
      <c r="C2" s="214"/>
      <c r="D2" s="215"/>
      <c r="E2" s="681"/>
      <c r="F2" s="829"/>
      <c r="G2" s="366"/>
    </row>
    <row r="4" spans="1:15" ht="87" customHeight="1" x14ac:dyDescent="0.2">
      <c r="A4" s="368" t="s">
        <v>1392</v>
      </c>
      <c r="B4" s="369" t="s">
        <v>9</v>
      </c>
      <c r="C4" s="879" t="s">
        <v>1393</v>
      </c>
      <c r="D4" s="824" t="s">
        <v>1375</v>
      </c>
      <c r="E4" s="827" t="s">
        <v>1394</v>
      </c>
      <c r="F4" s="830" t="s">
        <v>1395</v>
      </c>
    </row>
    <row r="5" spans="1:15" ht="352.15" customHeight="1" x14ac:dyDescent="0.2">
      <c r="A5" s="516">
        <v>1</v>
      </c>
      <c r="B5" s="517" t="s">
        <v>2052</v>
      </c>
      <c r="C5" s="518" t="s">
        <v>1204</v>
      </c>
      <c r="D5" s="825">
        <v>1</v>
      </c>
      <c r="E5" s="542"/>
      <c r="F5" s="547">
        <f t="shared" ref="F5:F10" si="0">ROUND(D5*E5,2)</f>
        <v>0</v>
      </c>
    </row>
    <row r="6" spans="1:15" ht="47.45" customHeight="1" x14ac:dyDescent="0.2">
      <c r="A6" s="371">
        <v>2</v>
      </c>
      <c r="B6" s="372" t="s">
        <v>1499</v>
      </c>
      <c r="C6" s="518" t="s">
        <v>1204</v>
      </c>
      <c r="D6" s="825">
        <v>1</v>
      </c>
      <c r="E6" s="542"/>
      <c r="F6" s="547">
        <f t="shared" si="0"/>
        <v>0</v>
      </c>
    </row>
    <row r="7" spans="1:15" ht="42.6" customHeight="1" x14ac:dyDescent="0.2">
      <c r="A7" s="371">
        <v>3</v>
      </c>
      <c r="B7" s="372" t="s">
        <v>1396</v>
      </c>
      <c r="C7" s="518" t="s">
        <v>1204</v>
      </c>
      <c r="D7" s="825">
        <v>1</v>
      </c>
      <c r="E7" s="542"/>
      <c r="F7" s="547">
        <f t="shared" si="0"/>
        <v>0</v>
      </c>
    </row>
    <row r="8" spans="1:15" ht="31.15" customHeight="1" x14ac:dyDescent="0.2">
      <c r="A8" s="371">
        <v>4</v>
      </c>
      <c r="B8" s="373" t="s">
        <v>1397</v>
      </c>
      <c r="C8" s="518" t="s">
        <v>1204</v>
      </c>
      <c r="D8" s="825">
        <v>1</v>
      </c>
      <c r="E8" s="542"/>
      <c r="F8" s="547">
        <f t="shared" si="0"/>
        <v>0</v>
      </c>
    </row>
    <row r="9" spans="1:15" ht="25.5" x14ac:dyDescent="0.2">
      <c r="A9" s="371">
        <v>5</v>
      </c>
      <c r="B9" s="390" t="s">
        <v>2053</v>
      </c>
      <c r="C9" s="518" t="s">
        <v>1204</v>
      </c>
      <c r="D9" s="825">
        <v>1</v>
      </c>
      <c r="E9" s="542"/>
      <c r="F9" s="547">
        <f t="shared" si="0"/>
        <v>0</v>
      </c>
    </row>
    <row r="10" spans="1:15" ht="22.15" customHeight="1" thickBot="1" x14ac:dyDescent="0.25">
      <c r="A10" s="376">
        <v>6</v>
      </c>
      <c r="B10" s="377" t="s">
        <v>1398</v>
      </c>
      <c r="C10" s="378" t="s">
        <v>1204</v>
      </c>
      <c r="D10" s="696">
        <v>5</v>
      </c>
      <c r="E10" s="542"/>
      <c r="F10" s="547">
        <f t="shared" si="0"/>
        <v>0</v>
      </c>
    </row>
    <row r="11" spans="1:15" ht="24" customHeight="1" thickBot="1" x14ac:dyDescent="0.25">
      <c r="A11" s="379" t="str">
        <f>A2</f>
        <v>H.</v>
      </c>
      <c r="B11" s="380" t="str">
        <f>B2</f>
        <v>DIZALO</v>
      </c>
      <c r="C11" s="880"/>
      <c r="D11" s="826"/>
      <c r="E11" s="828" t="s">
        <v>14</v>
      </c>
      <c r="F11" s="831">
        <f>SUM(F5:F10)</f>
        <v>0</v>
      </c>
    </row>
    <row r="18" spans="1:6" s="370" customFormat="1" x14ac:dyDescent="0.2">
      <c r="A18" s="367"/>
      <c r="B18" s="193"/>
      <c r="C18" s="515"/>
      <c r="D18" s="696"/>
      <c r="E18" s="196"/>
      <c r="F18" s="771"/>
    </row>
    <row r="19" spans="1:6" x14ac:dyDescent="0.2">
      <c r="B19" s="370"/>
    </row>
    <row r="21" spans="1:6" x14ac:dyDescent="0.2">
      <c r="A21" s="374"/>
      <c r="B21" s="375"/>
    </row>
  </sheetData>
  <sheetProtection formatCells="0" formatColumns="0" formatRows="0"/>
  <mergeCells count="1">
    <mergeCell ref="G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TRO</vt:lpstr>
      <vt:lpstr>OTP</vt:lpstr>
      <vt:lpstr>A.-IZVEDBENI PROJEKTI</vt:lpstr>
      <vt:lpstr>B+C-GOR</vt:lpstr>
      <vt:lpstr>D.-ViK</vt:lpstr>
      <vt:lpstr>E.-ELEKTRO</vt:lpstr>
      <vt:lpstr>F.-GHV</vt:lpstr>
      <vt:lpstr>G.-SPRINKLER</vt:lpstr>
      <vt:lpstr>H.-DIZALO</vt:lpstr>
      <vt:lpstr>REKAP.</vt:lpstr>
      <vt:lpstr>'F.-GHV'!Print_Area</vt:lpstr>
      <vt:lpstr>OTP!Print_Area</vt:lpstr>
      <vt:lpstr>REKAP.!Print_Area</vt:lpstr>
      <vt:lpstr>TRO!Print_Area</vt:lpstr>
      <vt:lpstr>'B+C-GOR'!Print_Titles</vt:lpstr>
      <vt:lpstr>OTP!Print_Titles</vt:lpstr>
      <vt:lpstr>REKAP.!Print_Titles</vt:lpstr>
      <vt:lpstr>TRO!Print_Titles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2020-12-10T12:54:19Z</dcterms:created>
  <dcterms:modified xsi:type="dcterms:W3CDTF">2021-03-04T15:13:16Z</dcterms:modified>
</cp:coreProperties>
</file>