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790" activeTab="0"/>
  </bookViews>
  <sheets>
    <sheet name="M1_0_Naslovna" sheetId="1" r:id="rId1"/>
    <sheet name="Preambula" sheetId="2" r:id="rId2"/>
    <sheet name="1_Pripremni radovi" sheetId="3" r:id="rId3"/>
    <sheet name="2_Makadamske Prometnice" sheetId="4" r:id="rId4"/>
    <sheet name="3_VIO" sheetId="5" r:id="rId5"/>
    <sheet name="4_Ograda" sheetId="6" r:id="rId6"/>
    <sheet name="5_Elektroinstalacije" sheetId="7" r:id="rId7"/>
    <sheet name="6_Ostalo" sheetId="8" r:id="rId8"/>
    <sheet name="REKAPITULACIJA SVEUKUPNO" sheetId="9" r:id="rId9"/>
  </sheets>
  <definedNames>
    <definedName name="_xlnm.Print_Titles" localSheetId="4">'3_VIO'!$1:$1</definedName>
    <definedName name="_xlnm.Print_Titles" localSheetId="5">'4_Ograda'!$1:$2</definedName>
    <definedName name="_xlnm.Print_Area" localSheetId="4">'3_VIO'!$A$1:$F$251</definedName>
    <definedName name="_xlnm.Print_Area" localSheetId="5">'4_Ograda'!$A$1:$F$38</definedName>
    <definedName name="_xlnm.Print_Area" localSheetId="6">'5_Elektroinstalacije'!$A$1:$F$83</definedName>
    <definedName name="_xlnm.Print_Area" localSheetId="7">'6_Ostalo'!$A$1:$F$9</definedName>
    <definedName name="_xlnm.Print_Area" localSheetId="0">'M1_0_Naslovna'!$A$1:$F$25</definedName>
    <definedName name="_xlnm.Print_Area" localSheetId="1">'Preambula'!$A$1:$F$6</definedName>
    <definedName name="_xlnm.Print_Area" localSheetId="8">'REKAPITULACIJA SVEUKUPNO'!$A$1:$D$13</definedName>
  </definedNames>
  <calcPr fullCalcOnLoad="1" iterate="1" iterateCount="250" iterateDelta="0.001"/>
</workbook>
</file>

<file path=xl/sharedStrings.xml><?xml version="1.0" encoding="utf-8"?>
<sst xmlns="http://schemas.openxmlformats.org/spreadsheetml/2006/main" count="562" uniqueCount="377">
  <si>
    <t>A.</t>
  </si>
  <si>
    <t>B.</t>
  </si>
  <si>
    <t>Količina</t>
  </si>
  <si>
    <t>1.</t>
  </si>
  <si>
    <t>2.</t>
  </si>
  <si>
    <t>kom.</t>
  </si>
  <si>
    <t>Red.br.</t>
  </si>
  <si>
    <t>OPIS RADOVA</t>
  </si>
  <si>
    <t>Jed. mj.</t>
  </si>
  <si>
    <t>Jed. cijena</t>
  </si>
  <si>
    <t>Cijena</t>
  </si>
  <si>
    <t>m'</t>
  </si>
  <si>
    <t>C.</t>
  </si>
  <si>
    <t>D.</t>
  </si>
  <si>
    <t>UKUPNO:</t>
  </si>
  <si>
    <t>I.</t>
  </si>
  <si>
    <t>II.</t>
  </si>
  <si>
    <t>INTERNI VANJSKI VODOVOD</t>
  </si>
  <si>
    <t>VANJSKA INTERNA KANALIZACIJA</t>
  </si>
  <si>
    <t>kom</t>
  </si>
  <si>
    <t>m′</t>
  </si>
  <si>
    <t>3.</t>
  </si>
  <si>
    <r>
      <t>m</t>
    </r>
    <r>
      <rPr>
        <vertAlign val="superscript"/>
        <sz val="10"/>
        <rFont val="Cambria"/>
        <family val="1"/>
      </rPr>
      <t>3</t>
    </r>
  </si>
  <si>
    <r>
      <t>m</t>
    </r>
    <r>
      <rPr>
        <vertAlign val="superscript"/>
        <sz val="10"/>
        <rFont val="Cambria"/>
        <family val="1"/>
      </rPr>
      <t>2</t>
    </r>
  </si>
  <si>
    <t>4.</t>
  </si>
  <si>
    <t>6.</t>
  </si>
  <si>
    <t>a) cjevovod</t>
  </si>
  <si>
    <t>c) izrada katastra instalacije</t>
  </si>
  <si>
    <t>INTERNI VANJSKI VODOVOD UKUPNO:</t>
  </si>
  <si>
    <t>VANJSKA INTERNA KANALIZACIJA UKUPNO:</t>
  </si>
  <si>
    <t>GORNJI USTROJ</t>
  </si>
  <si>
    <t>GORNJI USTROJ UKUPNO:</t>
  </si>
  <si>
    <t>komplet</t>
  </si>
  <si>
    <t>Građevina:</t>
  </si>
  <si>
    <t>Lokacija građevine:</t>
  </si>
  <si>
    <t>Datum:</t>
  </si>
  <si>
    <t>VODOOPSKRBA I ODVODNJA</t>
  </si>
  <si>
    <t>VODOOPSKRBA I ODVODNJA UKUPNO:</t>
  </si>
  <si>
    <t>-</t>
  </si>
  <si>
    <t>Obračun po kompletu</t>
  </si>
  <si>
    <t>OPĆE NAPOMENE - PREAMBULA TROŠKOVNIKA</t>
  </si>
  <si>
    <t>SVEUKUPNA REKAPITULACIJA RADOVA</t>
  </si>
  <si>
    <t>PDV (25 %):</t>
  </si>
  <si>
    <t>SVEUKUPNO:</t>
  </si>
  <si>
    <t xml:space="preserve">
</t>
  </si>
  <si>
    <t>M. Haberlea 6, 10 000 Zagreb
OIB: 98047699480</t>
  </si>
  <si>
    <t>4.1.</t>
  </si>
  <si>
    <t>2.1.</t>
  </si>
  <si>
    <t>Iskop humusa</t>
  </si>
  <si>
    <t>Obračun se vrši po m².</t>
  </si>
  <si>
    <t>REKAPITULACIJA</t>
  </si>
  <si>
    <t>GRAĐEVINSKI RADOVI</t>
  </si>
  <si>
    <t>Iskop vodovodnog rova</t>
  </si>
  <si>
    <t>Proširenje iskopa</t>
  </si>
  <si>
    <r>
      <t>Obračun po m</t>
    </r>
    <r>
      <rPr>
        <vertAlign val="superscript"/>
        <sz val="10"/>
        <rFont val="Cambria"/>
        <family val="1"/>
      </rPr>
      <t>2</t>
    </r>
    <r>
      <rPr>
        <sz val="10"/>
        <rFont val="Cambria"/>
        <family val="1"/>
      </rPr>
      <t xml:space="preserve"> količine po dokaznici stvarno razuprtih površina dogovorenih sa nadzornom službom.</t>
    </r>
  </si>
  <si>
    <t>Planiranje dna rova</t>
  </si>
  <si>
    <r>
      <t>Obračun po m</t>
    </r>
    <r>
      <rPr>
        <vertAlign val="superscript"/>
        <sz val="10"/>
        <rFont val="Cambria"/>
        <family val="1"/>
      </rPr>
      <t>2</t>
    </r>
    <r>
      <rPr>
        <sz val="10"/>
        <rFont val="Cambria"/>
        <family val="1"/>
      </rPr>
      <t xml:space="preserve"> isplanirane površine.</t>
    </r>
  </si>
  <si>
    <t>Podloga od pijeska</t>
  </si>
  <si>
    <t>Obloga vodovodne cijevi pijeskom</t>
  </si>
  <si>
    <t>Pješački prijelazi preko iskopanog rova</t>
  </si>
  <si>
    <t>Obračun po komadu postavljenog prijelaza.</t>
  </si>
  <si>
    <t>Probni raskopi</t>
  </si>
  <si>
    <t>GRAĐEVINSKI RADOVI UKUPNO:</t>
  </si>
  <si>
    <t>OBJEKTI NA VODOVODU</t>
  </si>
  <si>
    <t>OBJEKTI NA VODOVODU UKUPNO:</t>
  </si>
  <si>
    <t>MONTERSKI RADOVI</t>
  </si>
  <si>
    <t>Vodovodne cijevi</t>
  </si>
  <si>
    <t>MONTERSKI RADOVI UKUPNO:</t>
  </si>
  <si>
    <t>OSTALI RADOVI</t>
  </si>
  <si>
    <t>Prijenosna zaštitna ograda</t>
  </si>
  <si>
    <t>Obračun po m' ograde.</t>
  </si>
  <si>
    <t>Geodetska snimka izvedenog stanja</t>
  </si>
  <si>
    <t>OSTALI RADOVI UKUPNO:</t>
  </si>
  <si>
    <t>Iskop kanalizacijskog rova</t>
  </si>
  <si>
    <t>Razupiranje rovova i jama</t>
  </si>
  <si>
    <r>
      <t>Obračun po m</t>
    </r>
    <r>
      <rPr>
        <vertAlign val="superscript"/>
        <sz val="10"/>
        <rFont val="Cambria"/>
        <family val="1"/>
      </rPr>
      <t>3</t>
    </r>
    <r>
      <rPr>
        <sz val="10"/>
        <rFont val="Cambria"/>
        <family val="1"/>
      </rPr>
      <t xml:space="preserve"> ugrađenog pijeska.</t>
    </r>
  </si>
  <si>
    <t>Obloga kanalizacijske cijevi pijeskom</t>
  </si>
  <si>
    <t>Odvoz viška materijala</t>
  </si>
  <si>
    <r>
      <t>Obračun po m</t>
    </r>
    <r>
      <rPr>
        <vertAlign val="superscript"/>
        <sz val="10"/>
        <rFont val="Cambria"/>
        <family val="1"/>
      </rPr>
      <t>3</t>
    </r>
    <r>
      <rPr>
        <sz val="10"/>
        <rFont val="Cambria"/>
        <family val="1"/>
      </rPr>
      <t xml:space="preserve"> iskopanog materijala u rastresitom stanju.</t>
    </r>
  </si>
  <si>
    <r>
      <t>Obračun po m</t>
    </r>
    <r>
      <rPr>
        <vertAlign val="superscript"/>
        <sz val="10"/>
        <rFont val="Cambria"/>
        <family val="1"/>
      </rPr>
      <t>3</t>
    </r>
    <r>
      <rPr>
        <sz val="10"/>
        <rFont val="Cambria"/>
        <family val="1"/>
      </rPr>
      <t xml:space="preserve"> iskopanog rova.</t>
    </r>
  </si>
  <si>
    <t>OBJEKTI NA KANALIZACIJI</t>
  </si>
  <si>
    <t>Obračun po komadu komplet ugrađenog okna.</t>
  </si>
  <si>
    <t>Cestovni slivnici</t>
  </si>
  <si>
    <t>Obračun po komadu komplet ugrađenog slivnika.</t>
  </si>
  <si>
    <t>Linijska rešetka</t>
  </si>
  <si>
    <t>Obračun po m' ugrađene linijske rešetke.</t>
  </si>
  <si>
    <t>OBJEKTI NA KANALIZACIJI UKUPNO:</t>
  </si>
  <si>
    <t>Obračun po komadu komplet ugrađenog separatora.</t>
  </si>
  <si>
    <t>Obračun po m' postavljene ograde.</t>
  </si>
  <si>
    <t>Izrada geodetske snimke izvedenog stanja</t>
  </si>
  <si>
    <t>Uređenje posteljice</t>
  </si>
  <si>
    <t>Izrada nasipa od kamenih materijala</t>
  </si>
  <si>
    <t>Nosivi sloj od mehanički zbijenog zrnatog kamenog materijala (0/63 mm)</t>
  </si>
  <si>
    <t xml:space="preserve">Obračun po m³ ugrađenog sloja. </t>
  </si>
  <si>
    <t>Odvoz viška materijala iz iskopa</t>
  </si>
  <si>
    <t>ZEMLJANI RADOVI - DONJI USTROJ UKUPNO:</t>
  </si>
  <si>
    <t>ZEMLJANI RADOVI - DONJI USTROJ</t>
  </si>
  <si>
    <t>2.2.</t>
  </si>
  <si>
    <t>Radovi pokriveni ovom stavkom uključuju  osiguranje cjelokupne radne snage, materijala, opreme i provedbu svog potrebnog rada za izradu nasipa od kamenih materijala.
Ovaj rad obuhvaća:
-  nasipavanje i zasipanje slojevima od 30 cm,
- eventualno vlaženje ili sušenje te zbijanje i planiranje materijala u nasipu prema dimenzijama i nagibima danim u projektu.
Nasip ispod kolnih površina izvodi se od kamenog materijala (dolomita) u slojevima čija se debljina određuje u ovisnosti u vrsti materijala i nabijačima. Nabijanje treba izvoditi tako da se kod svakog sloja postigne Me= 40 MN/m². Kao nasipni materijal može se koristiti selektirani materijal iz iskopa navedenih specifikacija.</t>
  </si>
  <si>
    <t>Radovi pokriveni ovom stavkom uključuju  osiguranje cjelokupne radne snage, materijala, opreme i provedbu svog potrebnog rada za odvoz viška materijala iz iskopa po završetku radova na lokaciju odobrene stalne deponije. Stavka obuhvaća utovar i transport materijala na deponiju na udaljenost do 20 km, kao i sav rad i troškove na zbrinjavanju materijala.</t>
  </si>
  <si>
    <t>Radovi pokriveni ovom stavkom uključuju  osiguranje cjelokupne radne snage, materijala, opreme i provedbu svog potrebnog rada za planiranje dna rova. Planiranje dna rova vrši se ručno prema projektiranoj širini i padu dna rova s točnošću ±3 cm. Iskopani materijal izbaciti van rova.</t>
  </si>
  <si>
    <t>Radovi pokriveni ovom stavkom uključuju  osiguranje cjelokupne radne snage, materijala, opreme i provedbu svog potrebnog rada za izradu podloge od pijeska za polaganje kanalizacijskih cijevi u dnu rova, debljine 15 cm. Gotova podloga planirana točnošću ±1 cm i u padu prema projektu.
U cijenu stavke ulazi nabava, doprema, razvod, ubacivanje i planiranje pijeska u rov s nabijanjem.</t>
  </si>
  <si>
    <t>Radovi pokriveni ovom stavkom uključuju  osiguranje cjelokupne radne snage, materijala, opreme i provedbu svog potrebnog rada za izradu obloge kanalizacijske cijevi,  nakon montaže, pijeskom do visine 30 cm iznad gornjeg ruba cijevi. Zatrpavanju se može pristupiti nakon montaže cijevi i uspješno provedenog ispitivanja na tlak i ispravno funkcioniranje. Zahtjeva se simetrično zatrpavanje i zbijanje materijala istovremeno s obje strane cijevi. Ugrađivanje i nabijanje vršiti u slojevima po 20 cm. Stavka obuhvaća obuhvaća nabavu, dopremu, razvoz, ubacivanje, razastiranje i nabijanje pijeska.</t>
  </si>
  <si>
    <t>Kanalizacijske cijevi</t>
  </si>
  <si>
    <t>Radovi pokriveni ovom stavkom uključuju  osiguranje cjelokupne radne snage, materijala, opreme i provedbu svog potrebnog rada za osiguranje gradilišta s izradom i postavljanjem prijenosne zaštitne ograde uz rov kanala.</t>
  </si>
  <si>
    <t>b) objekti na kanalizaciji</t>
  </si>
  <si>
    <r>
      <t>Radovi pokriveni ovom stavkom uključuju  osiguranje cjelokupne radne snage, materijala, opreme i provedbu svog potrebnog rada za nabavu, dopremu i ugradnju tipskih kanala kao za linijsku površinsku odvodnju od polimer betona otpornog na agresivne tvari i tekućine koji zadovoljava EN 1433 zaštite okoliša u smislu apsolutne vodonepropusnosti, svijetle širine 20 cm i dubine 38 cm, sa lijevano željeznom rešetkom na zaključavanje, za opterećenja do 400 kN (klasa D400 prema EN124;1994). Tipski kanal se ugrađuje u sloj betona tlačne čvrstoće C 30/37 – razred izloženosti XF4 i XM1, debljine 20 cm  ispod i oko njega. Beton mora biti spremljen sa minimalno 350 kg cementa CEM I /m</t>
    </r>
    <r>
      <rPr>
        <vertAlign val="superscript"/>
        <sz val="10"/>
        <rFont val="Cambria"/>
        <family val="1"/>
      </rPr>
      <t>3</t>
    </r>
    <r>
      <rPr>
        <sz val="10"/>
        <rFont val="Cambria"/>
        <family val="1"/>
      </rPr>
      <t xml:space="preserve"> i od agregata frakcije 20-32 mm s dovoljnom otpornošću na smrzavanje, može sadržavati max. 0,06 % CL, te mora biti aeriran sa 4 % zraka. Jediničnom cijenom izvedbe kanala obuhvaćena je dobava i ugradnja kanala s rešetkom, te dobava i ugradnja betona u koji se kanal ugrađuje. Sve prema nacrtu ugradnje. Zemljoradnje za kanal specificirane su odvojeno i nisu uključene u jediničnu cijenu izvedbe istog.</t>
    </r>
  </si>
  <si>
    <t>Odvoz materijala iz iskopa</t>
  </si>
  <si>
    <t>Radovi pokriveni ovom stavkom uključuju  osiguranje cjelokupne radne snage, materijala, opreme i provedbu svog potrebnog rada za razupiranje rovova i jama. Razupiranje rovova i jama vrši se mosnicama razuporama s potrebnim klinovima ili željeznim razuporama na vijak.
Rad obuhvaća izradu, postavljanje i skidanje razupirača i oplate. Razupiranje izvesti tako da se  osigura siguran i nesmetan rad u rovu.</t>
  </si>
  <si>
    <t>Radovi pokriveni ovom stavkom uključuju  osiguranje cjelokupne radne snage, materijala, opreme i provedbu svog potrebnog rada za izradu podloge od pijeska za polaganje vodovodnih cijevi u dnu rova, debljine 10 cm. Gotova podloga planirana točnošću ±1 cm i u padu prema projektu.
U cijenu stavke ulazi nabava, doprema, razvod, ubacivanje i planiranje pijeska u rov s nabijanjem.</t>
  </si>
  <si>
    <t>Radovi pokriveni ovom stavkom uključuju  osiguranje cjelokupne radne snage, materijala, opreme i provedbu svog potrebnog rada za odvoz materijala od iskopa nakon zatrpavanja rova, kamionom na gradsku deponiju udaljenost do 20 km. U cijenu je uračunat utovar, istovar i grubo razastiranje na deponiji. Koeficijent rastresitosti 1,35.</t>
  </si>
  <si>
    <t>Radovi pokriveni ovom stavkom uključuju  osiguranje cjelokupne radne snage, materijala, opreme i provedbu svog potrebnog rada za izradu, postavljanje i skidanje pješačkih prijelaza preko iskopanog rova. Izraditi prijelaz širine 1 m, te zaštitnu ogradu visine 1,2 m (s obje strane prijelaza).</t>
  </si>
  <si>
    <t>Radovi pokriveni ovom stavkom uključuju  osiguranje cjelokupne radne snage, materijala, opreme i provedbu svog potrebnog rada za ručni otkop rovova (šliceva) radi detekcije, te mogućeg utvrđivanja dubine postojećih instalacija, kako ne bi došlo do neželjenih oštećenja. Stavka obuhvaća ručni iskop rova širine cca 60 cm i dubine do 100 cm s potrebnim nabijanjem, zatrpavanjem i dovođenjem površine u prvobitno stanje.
Broj probnih mjesta određuje nadzorni inženjer investitora.</t>
  </si>
  <si>
    <t xml:space="preserve">Radovi pokriveni ovom stavkom uključuju  osiguranje cjelokupne radne snage, materijala, opreme i provedbu svog potrebnog rada za osiguranje gradilišta s izradom i postavljanjem prijenosne zaštitne ograde uz rov. </t>
  </si>
  <si>
    <t>Radovi pokriveni ovom stavkom uključuju  osiguranje cjelokupne radne snage, materijala, opreme i provedbu svog potrebnog rada za izradu geodetske snimke izvedene vodovodne mreže s ucrtavanjem u situaciju te snimanje izvedene vodomjerne komore.
Snimak izvedenog stanja pripremiti kao elaborat na tehničkom pregledu.</t>
  </si>
  <si>
    <t>Radovi pokriveni ovom stavkom uključuju  osiguranje cjelokupne radne snage, materijala, opreme i provedbu svog potrebnog rada za izradu obloge vodovodne cijevi nakon montaže i tlačne probe pijeskom do visine 30 cm iznad gornjeg ruba cijevi. Zatrpavanju se može pristupiti nakon montaže cijevi i uspješno provedene tlačne probe. Zahtjeva se simetrično zatrpavanje i zbijanje materijala istovremeno s obje strane cijevi.
Cijena rada obuhvaća nabavu, dopremu, razvoz, ubacivanje, razastiranje i nabijanje pijeska.</t>
  </si>
  <si>
    <t>D110 mm, SDR 17</t>
  </si>
  <si>
    <t>Nabava i postavljanje separacijskog geotekstila 400 g/m²</t>
  </si>
  <si>
    <t>Jedinična cijena i količina treba sadržavati:</t>
  </si>
  <si>
    <t>Sav rad i pripremne aktivnosti za rukovanje materijalom.</t>
  </si>
  <si>
    <t>Sav rad i dodatni materijal (uključujući preklope) za polaganje i spajanje materijala.</t>
  </si>
  <si>
    <t>Sva potrebna ispitivanja i izvještaje kojima se dokazuje kvaliteta materijala.</t>
  </si>
  <si>
    <t>Sve što je potrebno za ispunjavanje zahtjeva kontrole kvalitete radova.</t>
  </si>
  <si>
    <t>m²</t>
  </si>
  <si>
    <t>U jediničnu cijenu uključena je nabava i ugradnja rešetki od lijevanog željeza dim. 40x40 cm. za prometno opterećenje 400 kN (klasa 400 prema EN124;1994), kao i sav dodatni pribor i ostali materijal, rad, prijevoz i ostalo što je potrebno za potpuno dovršenje rada (O.T.U. 3-04.5.2.).
Plohe rešetke koje dolaze u dodir s drugim dijelovima slivnika treba premazati bitumenom. Rešetke se polažu u okvirni dio, koji mora imati lijevak i odvodne cijevi protiv izbacivanja vode oko slivnika. Rešetke oko okvira zalijevaju se masom za zalijevanje razdjelnica.</t>
  </si>
  <si>
    <t xml:space="preserve">Jedinične cijene obuhvaćaju sav rad, materijal i organizaciju u cilju potpunog izvršenja radova prema projektu.
Nadalje, jedinične cijene za pojedine vrste radova sadrže i sve one posredne troškove, koji nisu iskazani u troškovniku, ali su neminovni za izvršenje radova predviđenih projektom.
Cijene za sve radove koji su potrebni za pravilno građenje, a koje nisu specificirane u troškovniku, smatrat će se raspoređenim i uključenim u cijene specificirane od strane Izvođača u troškovniku.
Roba i usluge trebaju odgovarati opisu navedenom u troškovniku. Osim toga, proizvedena, nabavljena, atestirana i isporučena oprema i materijali, kao i izvršeni radovi trebaju biti u skladu s propisanim i ostalim važećim normama. 
Sve norme na koje se poziva Glavni projekt i ovaj troškovnik mogu se zamijeniti jednakovrijednima, pri čemu se jednakovrijednim normama smatraju norme koja postavljaju jednake ili strože zahtjeve od onih danim normom na koju upućuje ovaj troškovnik i Glavni projekt, a što mora biti nedvojbeno dokazano od strane predlagatelja. Jednakovrijednost norme mora potvrditi nadzorni inženjer. Svi radovi na građevini trebaju biti kvalitetno izvedeni s materijalom propisane kvalitete što se dokazuje atestnom dokumentacijom i potpisom nadzornog inženjera.
Za pojedine stavke troškovnika koje se ne mogu na drugi način dovoljno detaljno opisati koristi se izraz ''tipa kao...ili jednakovrijedno'', pri čemu se pod jednakovrijedno podrazumijeva da proizvod ima jednake ili bolje karakteristike kao onaj na koji upućuje ovaj troškovnik.
Svi radovi trebaju biti izvedeni uz pažnju prema ranije izvedenim instalacijama i drugim radovima, pod nadzorom i uz odobrenje Nadzornog inženjera. Prilikom izvođenja radova na dijelovima gdje postoje određeni već izvedeni objekti, Naručitelj će osigurati projekte izvedenog stanja, a ukoliko isti ne postoje ili ne osiguravaju dovoljnu razinu informacija Naručitelj će osigurati prisustvo svog predstavnika tijekom provođenja radova iskopa otpada ili tla. 
Izvođač je dužan, od strane ovlaštene osobe izraditi elaborat iskolčenja svih objekata obuhvaćenih ovim troškovnikom sukladno zakonskom propisu.
Izvedba radova iz stavaka troškovnika treba biti u skladu s programom kontrole i osiguranja kvalitete, tehničkim opisima, nacrtima i drugim dijelovima Glavnog projekta, a gdje je primjenjivo i u skladu s uputama proizvođača pojedinih materijala, opreme ili dijelova opreme. Troškovi izvedbe radova, uključujući sve režijske troškove i troškove dokaza kvalitete materijala i kontrole kvalitete ugrađenih materijala, te troškovi primjene mjera zaštite od neugodnih mirisa i prašine tijekom aktivnosti radova obuhvaćenih ovih troškovnikom, kao i praćenje utjecaja na okoliš, propisanih projektnom dokumentacijom i ovom dokumentacijom o nabavi, tijekom izvođenja radova obaveza su Izvođača te će se smatrati raspoređenim i uključenim u cijene koje je Izvođač naveo u Troškovniku. 
</t>
  </si>
  <si>
    <t xml:space="preserve">Izvođač je dužan osigurati izradu Izvedbenog projekta od strane ovlaštene osobe, a sve sukladno Zakonu o gradnji. 
Izvođač mora redovito raditi  fotodokumentaciju svih etapa i vrsta radova, izvedenih slojeva, objekata itd. Na kraju radova fotodokumentaciju će složiti kronološki i pojmovno na način da bude razumljivo opisana, te predati Naručitelju na CD/DVD mediju.
Izvođač je dužan osigurati čuvarsku službu (0 - 24 sata) od uvođenja u posao do primopredaje radova koja mora biti uključena u cijenu izvođenja radova. Također u cijenu izvođenja radova izvođač je dužan osigurati ured kontejnerskog tipa za smještaj osoblja te radni prostor za stručni nadzor i voditelja projekta. Ured gradilišta bit će dostupan sve do završetka ugovora. Demontaža i odvoz ureda idu na trošak Izvođača. Ured kontejnerskog tipa će biti vodonepropustan, zvučno izoliran, s odgovarajućom oblogom i prirodnim osvjetljenjem, biti  će opskrbljen sa grijanjem, ventilacijom i klimatizacijom, strujom, rasvjetom. Ured mora sadržavati svu opremu za rad nadzora, smještaj gradilišne dokumentacije i arhive, te održavanje gradilišnih sastanaka, uključivo stolove, stolice, stolice za goste, ormare itd. Kontejner mora biti opremljen sanitarnim čvorom, vodom i odvodnjom, ukoliko osoblju nadzornog inženjera isto nije osigurano na drugoj poziciji unutar gradilišta. Skladištenje, postupanje i ugradnja svih materijala, opreme ili dijelova opreme mora se provoditi u skladu s uputama proizvođača koje Izvođač dostavlja prilikom predaje zahtjeva za odobrenjem određenog materijala te u skladu s uvjetima iz Glavnog projekta. Ukoliko postoji neusklađenost između uvjeta ugradnje, manipulacije i skladištenja materijala danih od proizvođača i uvjeta iz projekta, mjerodavne su upute proizvođača. Izjave o svojstvima za materijale koji će se ugrađivati tijekom izvođenja radova Izvođač je dužan dostaviti Nadzornom inženjeru prilikom predaje zahtjeva za odobrenjem materijala. Bitne značajke materijala čije zadovoljavanje mora biti vidljivo iz Izjave o svojstvima određeni su programom kontrole i osiguranja kvalitete. Ukoliko iz Izjave o svojstvima nije moguće utvrditi da predloženi materijal/proizvod zadovoljava sve tražene bitne značajke, Izvođač je dužan dostaviti izvještaje o ispitivanju traženih bitnih značajki sukladno navedenim ili jednakovrijednim normama, provedenim od strane ovlaštenog međunarodnog ili domaćeg laboratorija.
</t>
  </si>
  <si>
    <t xml:space="preserve">Izvođač je dužan osigurati izradu snimke izvedenog stanja od ovlaštenog inženjera geodezije te sve potrebno za evidentiranje građevine u katastru u skladu s važećim propisima (upis u katastar). Navedeno uključuje sve potrebne terenske i uredske radove te materijale za komplet elaborata i dokumentacije izvedenog stanja. Dokumentacijom izvedenog stanja potrebno je obuhvatiti sve izvedene radove (ugrađeni slojevi, instalacije, objekti, krajobrazni elementi i sve ostalo što je predmet Ugovora) na način da je sve obuhvaćeno u jednom *.dwg dokumentu (x, y i z koordinata) sastavljenom iz zasebnih layera koji predstavljaju pojedini element građevine. Takav *.dwg dokument služiti će Naručitelju za potrebe daljnjeg upravljanja i održavanja građevine.
Sve zelene površine, kao što su bankine kao i one površine, koje će se tijekom izvedbe uništiti, treba popraviti tako da zadovolje svoju namjenu. 
Za uspješnost sadnje i sjetve biljnog materijala obavezno je poštovati biološke uvjete za sjetvu. Najpovoljniji periodi za provođenje radova krajobraznog uređenja su rano proljeće (nakon odmrzavanja tla, te prije prolistavanja) i kasna jesen (nakon otpadanja lišća cijela biljka stupa u stadij mirovanja, te je povoljni period do pojave smrzavanja tla).
Za početak radova na krajobraznom uređenju (sadnja i sjetva) potrebno je završiti sve građevinske radove. Ukoliko je upitan početak radova, sadnja i sjetva bi se trebala prebaciti na slijedeći pogodan period. 
Izvođač je obvezan osigurati potvrdu o podrijetlu i zdravstvenom stanju biljnog materijala koji je predmet ovog troškovnika i Glavnog projekta.
Kvalitetna uspostava biljnog pokrivača dužnost je izvođača radova krajobraznog uređenja.
Nakon provedenih radova (završetak svih radova) Izvođač je dužan napraviti završno čišćenje terena.
Prije nuđenja ponude izvođač je dužan upoznati se sa dokumentacijom na osnovu koje su izrađene specifikacije/troškovnik i za sve nejasnoće obavijestiti investitora koji će po potrebi zatražiti objašnjenje projektanta. Naknadne primjedbe na nepoznavanje građevine i projektne dokumentacije neće se uzeti u obzir kao razlog povećanja cijene.
</t>
  </si>
  <si>
    <t>PVC D110 mm</t>
  </si>
  <si>
    <t>Radovi pokriveni ovom stavkom uključuju  osiguranje cjelokupne radne snage, materijala, opreme i provedbu svog potrebnog rada za nabavu, dopremu i ugradnju PVC kanalizacijskih cijevi za polaganje u zemlju kao i ispitivanje vodonepropusnosti, te interni tehnički pregled izvedene kanalizacijske mreže.
Cijevi moraju kakvoćom zadovoljavati HRN EN 13598-1:2007, te moraju biti nazivne krutosti SN-8 ili više. 
Cijevi se međusobno spajaju na utični kolčak s uloženim brtvenim prstenom od sintetičkog kaučuka. Cijevi polagati na pripremljenu podlogu od drobljenog kamenog materijala frakcije 4 - 8 mm  koji je obrađen u posebnoj stavci troškovnika. U cijenu uračunati svi spojevi, fitinzi, brtve, fazonski komadi, rad na polaganju cijevi, ispitivanje na vodonepropusnost i sve ostalo što je potrebno za potpuno dovršenje rada. Obračun po m' ugrađene cijevi.
Ispitivanje vodonepropusnosti izvedene kanalizacijske mreže i građevina na kanalizacijskoj mreži izvesti prema važećim propisima.</t>
  </si>
  <si>
    <t>4.2.</t>
  </si>
  <si>
    <t>Zatrpavanje rova zamjenskim materijalom</t>
  </si>
  <si>
    <t>Radovi pokriveni ovom stavkom uključuju  osiguranje cjelokupne radne snage, materijala, opreme i provedbu svog potrebnog rada za zatrpavanje rova od mehanički zbijenog zrnatog kamenog materijala (0/32 mm). 
Za izradu ovog sloja mogu se upotrijebiti šljunčani ili drobljeni kameni materijal kao i mješavina ova dva materijala.
Modul stišljivosti na donjem nosivom sloju treba biti:
- Me=70 N/mm² do 100 N/mm², 
Ova stavka obuhvaća:
- pribavljanje atesta za materijal prije početka radova,
- dobava, odvoz i istovar materijala,
- ugradbu materijala, zbijanje i planiranje na projektiranu visinu,
- zbijanje u slojevima 30 cm,
- sva tekuća i kontrolna ispitivanja uz ispostavljanje atesta za dokaz kvalitete ugrađenog sloja,
- sva tekuća i kontrolna ispitivanja uz ispostavljanje atesta za dokaz kvalitete ugrađenog sloja.</t>
  </si>
  <si>
    <t>TROŠKOVNIK</t>
  </si>
  <si>
    <t>Radovi pokriveni ovom stavkom uključuju  osiguranje cjelokupne radne snage, materijala, opreme i provedbu svog potrebnog rada za:</t>
  </si>
  <si>
    <t>Radovi pokriveni ovom stavkom uključuju  osiguranje cjelokupne radne snage, materijala, opreme i provedbu svog potrebnog rada za uređenje posteljice.
Stavkom je predviđeno uređenje do izrade nasipa ili tamponskog sloja. Stavkom su obuhvaćeni sljedeći radovi:
- planiranje posteljice na projektom predviđene kote.
- rješenje odvodnje posteljice,
- zbijanje posteljice, tako da se postigne zbijenost od 100 % prema standardnom Proctorovom pokusu odnosno Me veće ili jednako 30 MN/m² za zemljane materijale, odnosno Me &gt;= 40 MN/m² za kamene materijale mjereno kružnom pločom promjera 30 cm pri optimalnoj vlažnosti materijala.
U cijenu stavke uključeni su svi pripremni i pomoćni radovi, alati i materijali.</t>
  </si>
  <si>
    <t xml:space="preserve">Radovi pokriveni ovom stavkom uključuju  osiguranje cjelokupne radne snage, materijala, opreme i provedbu svog potrebnog rada na nabavi, dopremi, skladištenju, postavljanju i ispitivanju separacijskog geotekstila mase 400 g/m²,  uključujući postavljanje između mehanički zbijenog nosivog sloja i nasipa kamenog materijala. </t>
  </si>
  <si>
    <t>Obračun po kompletu.</t>
  </si>
  <si>
    <t>Radovi pokriveni ovom stavkom uključuju  osiguranje cjelokupne radne snage, materijala, opreme i provedbu svog potrebnog rada za  iskop vodovodnog rova u tlu A i B kategorije prosječne širine 80 cm i prosječne dubine 100 cm s odbacivanjem materijala uz rub rova. Iskop se predviđa strojno.
Rad na iskopu obuhvaća pravilno zasijecanje bočnih strana i grubo planiranje dna rova. U cijenu uključen iskop bez obzira na sadržaj vode u iskopu i otežan rad radi razupirača. Naročito obratiti pažnju na širinu i dubinu rova da slijedi niveletu iskopa. 
Radovi moraju biti u potpunoj koordinaciji s montažom cijevi.</t>
  </si>
  <si>
    <t>3.8.</t>
  </si>
  <si>
    <t xml:space="preserve">Radovi pokriveni ovom stavkom uključuju  osiguranje cjelokupne radne snage, materijala, opreme i provedbu svog potrebnog rada za odvoz materijala od iskopa nakon zatrpavanja rova, kamionom na gradsku deponiju udaljenost do 20 km. U cijenu je uračunat utovar, istovar i grubo razastiranje na deponiji. Koeficijent rastresitosti 1,35. </t>
  </si>
  <si>
    <t>Radovi pokriveni ovom stavkom uključuju  osiguranje cjelokupne radne snage, materijala, opreme i provedbu svog potrebnog rada za zatrpavanje oko objekata kanalizacije sa mehanički zbijenim zrnatim kamenim materijalom (0/32 mm). 
Za izradu ovog sloja mogu se upotrijebiti šljunčani ili drobljeni kameni materijal kao i mješavina ova dva materijala.
Modul stišljivosti na donjem nosivom sloju treba biti:
- Me=70 N/mm² do 100 N/mm², 
Ova stavka obuhvaća:
- pribavljanje atesta za materijal prije početka radova,
- dobava, odvoz i istovar materijala,
- ugradbu materijala, zbijanje i planiranje na projektiranu visinu,
- zbijanje u slojevima 30 cm,
- sva tekuća i kontrolna ispitivanja uz ispostavljanje atesta za dokaz kvalitete ugrađenog sloja,
- sva tekuća i kontrolna ispitivanja uz ispostavljanje atesta za dokaz kvalitete ugrađenog sloja.</t>
  </si>
  <si>
    <t>Radovi pokriveni ovom stavkom uključuju  osiguranje cjelokupne radne snage, materijala, opreme i provedbu svog potrebnog rada za ručni otkop rovova (šliceva) radi detekcije, te mogućeg utvrđivanja dubine postojećih instalacija, kako ne bi došlo do neželjenih oštećenja. Stavka obuhvaća ručni iskop rova širine oko 60 cm i dubine do 100 cm s potrebnim nabijanjem, zatrpavanjem i dovođenjem površine u prvobitno stanje.
Broj probnih mjesta određuje nadzorni inženjer investitora.</t>
  </si>
  <si>
    <t>Revizijska okna</t>
  </si>
  <si>
    <r>
      <t>beton C 16/20                                      m</t>
    </r>
    <r>
      <rPr>
        <vertAlign val="superscript"/>
        <sz val="10"/>
        <rFont val="Cambria"/>
        <family val="1"/>
      </rPr>
      <t>3</t>
    </r>
    <r>
      <rPr>
        <sz val="10"/>
        <rFont val="Cambria"/>
        <family val="1"/>
      </rPr>
      <t xml:space="preserve">   0,40</t>
    </r>
  </si>
  <si>
    <r>
      <t>beton C 25/30                                      m</t>
    </r>
    <r>
      <rPr>
        <vertAlign val="superscript"/>
        <sz val="10"/>
        <rFont val="Cambria"/>
        <family val="1"/>
      </rPr>
      <t>3</t>
    </r>
    <r>
      <rPr>
        <sz val="10"/>
        <rFont val="Cambria"/>
        <family val="1"/>
      </rPr>
      <t xml:space="preserve">   1,95</t>
    </r>
  </si>
  <si>
    <t>rebrasta armatura B500A                  kg    68,00</t>
  </si>
  <si>
    <r>
      <t>oplata                                                     m</t>
    </r>
    <r>
      <rPr>
        <vertAlign val="superscript"/>
        <sz val="10"/>
        <rFont val="Cambria"/>
        <family val="1"/>
      </rPr>
      <t>2</t>
    </r>
    <r>
      <rPr>
        <sz val="10"/>
        <rFont val="Cambria"/>
        <family val="1"/>
      </rPr>
      <t xml:space="preserve">   3,85</t>
    </r>
  </si>
  <si>
    <r>
      <t>agregat granulacije 4-8 mm               m</t>
    </r>
    <r>
      <rPr>
        <vertAlign val="superscript"/>
        <sz val="10"/>
        <rFont val="Cambria"/>
        <family val="1"/>
      </rPr>
      <t>3</t>
    </r>
    <r>
      <rPr>
        <sz val="10"/>
        <rFont val="Cambria"/>
        <family val="1"/>
      </rPr>
      <t xml:space="preserve">   3,90</t>
    </r>
  </si>
  <si>
    <t xml:space="preserve">Radovi pokriveni ovom stavkom uključuju  osiguranje cjelokupne radne snage, materijala, opreme i provedbu svog potrebnog rada za nabavu, dopremu i montažu tipskog cestovnog slivnika. Slivnici su tipski PEHD DN 600, prosječne dubine 220 cm. Tipski cestovni slivnici moraju biti izrađen roto lijevom, prema normi prEN 13598-2 i moraju biti obodne čvrstoće najmanje 2 kN. Ispod dna slivnika ugrađuje se sloj pijeska granulacije 4–8 mm visine 20 cm. Na pripremljenu pješčanu podlogu postavlja se slijepa baza DN 600, a na nju korugirani slijepi nastavak DN 600 povezano gumenom brtvom i teleskopski adapter. Priključci odvoda određuju se na licu mjesta. Po izvršenoj montaži priključaka izvodi se nasip oko cijevi slivnika od kamenog agregata granulacije 4 – 8 mm uz nabijanje u slojevima po 20 cm na koji se montira tipski armirano betonski prsten Ø 100/68 cm visine 15 cm. Slivnička rešetka montira se na tipski armirano betonski adapter Ø 77 cm i visine 8 cm. </t>
  </si>
  <si>
    <t>Stavkama troškovnika obuhvaćena je kompletna dobava i montaža do potpune gotovosti uključujući i sav potrebni sitni materijal koji nije posebno naveden. Dobavljeni materijal mora odgovarati važećim hrvatskim normama ili DIN-u.
Prije ugradnje obavezno nadzorni inženjer treba pregledati sav materijal i odobriti njegovu ugradnju.</t>
  </si>
  <si>
    <t>Radovi pokriveni ovom stavkom uključuju  osiguranje cjelokupne radne snage, materijala, opreme i provedbu svog potrebnog rada za izradu geodetske snimke izvedene kanalizacijske mreže s ucrtavanjem u situaciju te snimanje izvedenih revizijskih komora. Snimak izvedenog stanja pripremiti kao elaborat na tehničkom pregledu.</t>
  </si>
  <si>
    <t>ELEKTROTEHNIČKE INSTALACIJE</t>
  </si>
  <si>
    <t>6.1.</t>
  </si>
  <si>
    <t>Zatrpavanje oko objekata kanalizacije zamjenskim materijalom</t>
  </si>
  <si>
    <t>Prsten je kvadratnog oblika veličine stranica 120 cm s otvorom  Ø 60 cm i visine 20 cm. Prsten izvesti betonom razreda tlačne čvrstoće C 25/30 i armirati rebrastom armaturom B 500 A.  Na prsten ugraditi kvadratni lijevano željezni okvir s betonskom ispunom i okruglim lijevano željeznim poklopcem Ø600 mm. Napomena: priključke slivnika odrediti će se na licu mjesta prema uputama proizvođača. (O.T.U. 3-04.4.3).
Za jedno okno potrebno je:</t>
  </si>
  <si>
    <r>
      <t>Obračun po m</t>
    </r>
    <r>
      <rPr>
        <vertAlign val="superscript"/>
        <sz val="10"/>
        <rFont val="Cambria"/>
        <family val="1"/>
      </rPr>
      <t>3</t>
    </r>
    <r>
      <rPr>
        <sz val="10"/>
        <rFont val="Cambria"/>
        <family val="1"/>
      </rPr>
      <t xml:space="preserve"> stvarno iskopanog materijala u sraslom  stanju.</t>
    </r>
  </si>
  <si>
    <t xml:space="preserve">Radovi pokriveni ovom stavkom uključuju  osiguranje cjelokupne radne snage, materijala, opreme i provedbu svog potrebnog rada za iskop i proširenje iskopa u tlu A i B kategorije na mjestu objekata vodovoda s odbacivanjem materijala uz rub rova. Iskop se predviđa strojno.
Rad na iskopu obuhvaća pravilno zasijecanje bočnih strana i grubo planiranje dna rova.
U cijenu uključen iskop bez obzira na sadržaj vode u iskopu i otežan rad radi razupirača. </t>
  </si>
  <si>
    <r>
      <t>Obračun po m</t>
    </r>
    <r>
      <rPr>
        <vertAlign val="superscript"/>
        <sz val="10"/>
        <rFont val="Cambria"/>
        <family val="1"/>
      </rPr>
      <t>3</t>
    </r>
    <r>
      <rPr>
        <sz val="10"/>
        <rFont val="Cambria"/>
        <family val="1"/>
      </rPr>
      <t>.</t>
    </r>
  </si>
  <si>
    <r>
      <t>Obračun se vrši po m</t>
    </r>
    <r>
      <rPr>
        <vertAlign val="superscript"/>
        <sz val="10"/>
        <rFont val="Cambria"/>
        <family val="1"/>
      </rPr>
      <t>3</t>
    </r>
    <r>
      <rPr>
        <sz val="10"/>
        <rFont val="Cambria"/>
        <family val="1"/>
      </rPr>
      <t xml:space="preserve"> iskopanog rova.</t>
    </r>
  </si>
  <si>
    <r>
      <t>Obračun po m</t>
    </r>
    <r>
      <rPr>
        <vertAlign val="superscript"/>
        <sz val="10"/>
        <rFont val="Cambria"/>
        <family val="1"/>
      </rPr>
      <t>3</t>
    </r>
    <r>
      <rPr>
        <sz val="10"/>
        <rFont val="Cambria"/>
        <family val="1"/>
      </rPr>
      <t xml:space="preserve"> materijala u rastresitom stanju.</t>
    </r>
  </si>
  <si>
    <t>b) objekti vodoopskrbe</t>
  </si>
  <si>
    <t>Spremnik vode sa strojarnicom za protupožarnu zaštitu</t>
  </si>
  <si>
    <t>Pumpe za protupožarnu zaštitu</t>
  </si>
  <si>
    <t>Unutrašnjost  izraditi vodonepropusnom cementnom žbukom, izvršiti izradu cementne glazure. Beton mora sadržavati dodatke za vodonepropusnost, što je uračunato u cijenu stavke. Nakon ugradnje, beton treba ispitati na vodonepropusnost.
Uračunati dezinfekciju rezervoara.
Jedinična cijena stavke sadrži: sav potreban rad i materijal, svu potrebnu oplatu s podupiranjem i razupiranjem (montaža-demontaža), zaštitu i njegu betona, kontrolu i kvalitetu betona, izravnanje do projektiranih kota, crpljenje vode iz rova, betoniranje, sve potrebne pripomoći. Potrebno je u zidovima ostaviti otvore za prolaz cijevi.</t>
  </si>
  <si>
    <t>4.3.</t>
  </si>
  <si>
    <r>
      <t>Radovi pokriveni ovom stavkom uključuju  osiguranje cjelokupne radne snage, materijala, opreme i provedbu svog potrebnog rada za iskop površinskog sloja zemlje - humusa, dubine do 20 cm.
Ova stavka obuhvaća slijedeće radove:
- iskop površinskog sloja zemlje 20 cm 
- utovar iskopanog materijala u vozilo te prijevoz u nasip ili na odlagalište na udaljenost do 20 km
- nakon iskopa humusa na dijelu nasipa, izvršiti nabijanje podloge na Me=30 N/mm</t>
    </r>
    <r>
      <rPr>
        <vertAlign val="superscript"/>
        <sz val="10"/>
        <rFont val="Cambria"/>
        <family val="1"/>
      </rPr>
      <t>2</t>
    </r>
    <r>
      <rPr>
        <sz val="10"/>
        <rFont val="Cambria"/>
        <family val="1"/>
      </rPr>
      <t xml:space="preserve">
Obračun po m</t>
    </r>
    <r>
      <rPr>
        <vertAlign val="superscript"/>
        <sz val="10"/>
        <rFont val="Cambria"/>
        <family val="1"/>
      </rPr>
      <t>3</t>
    </r>
    <r>
      <rPr>
        <sz val="10"/>
        <rFont val="Cambria"/>
        <family val="1"/>
      </rPr>
      <t xml:space="preserve"> iskopanog humusa mjereno snimanjem profila nakon iskopa. Humus deponirati po trasi i zaštiti pokose usjeka ili nasipa.</t>
    </r>
  </si>
  <si>
    <r>
      <t>Obračun po m</t>
    </r>
    <r>
      <rPr>
        <vertAlign val="superscript"/>
        <sz val="10"/>
        <rFont val="Cambria"/>
        <family val="1"/>
      </rPr>
      <t>3</t>
    </r>
    <r>
      <rPr>
        <sz val="10"/>
        <rFont val="Cambria"/>
        <family val="1"/>
      </rPr>
      <t xml:space="preserve"> iskopanog humusa.</t>
    </r>
  </si>
  <si>
    <r>
      <t>Obračun po m</t>
    </r>
    <r>
      <rPr>
        <vertAlign val="superscript"/>
        <sz val="10"/>
        <rFont val="Cambria"/>
        <family val="1"/>
      </rPr>
      <t>2</t>
    </r>
    <r>
      <rPr>
        <sz val="10"/>
        <rFont val="Cambria"/>
        <family val="1"/>
      </rPr>
      <t xml:space="preserve"> uređene posteljice.</t>
    </r>
  </si>
  <si>
    <t>MAKADAMSKE PROMETNICE</t>
  </si>
  <si>
    <t>Radovi pokriveni ovom stavkom uključuju  osiguranje cjelokupne radne snage, materijala, opreme i provedbu svog potrebnog rada za izradu nosivog sloja od mehanički zbijenog zrnatog kamenog materijala (0/63 mm), debljine sloja 50 cm. 
Izradi donjeg nosivog sloja može se pristupiti nakon propisno izvedene, ispitane i po nadzornom inženjeru preuzete posteljice ili filterskog sloja. Za izradu ovog sloja mogu se upotrijebiti šljunčani ili drobljeni kameni materijal kao i mješavina ova dva materijala.
Modul stišljivosti na donjem nosivom sloju treba biti:
- za debljinu sloja 50 cm, Me=70 N/mm² do 100 N/mm², 
Ova stavka za izradu donjeg nosivog sloja obuhvaća:
- pribavljanje atesta za materijal prije početka radova,
- dobava, odvoz i istovar materijala,
- ugradbu materijala, zbijanje i planiranje na projektiranu visinu,
- kontrolu ravnine sloja i visine tekućeg sloja,
- sva tekuća i kontrolna ispitivanja uz ispostavljanje atesta za dokaz kvalitete ugrađenog sloja,
- sva tekuća i kontrolna ispitivanja uz ispostavljanje atesta za dokaz kvalitete ugrađenog sloja.</t>
  </si>
  <si>
    <r>
      <t>Obračun po m</t>
    </r>
    <r>
      <rPr>
        <vertAlign val="superscript"/>
        <sz val="10"/>
        <rFont val="Cambria"/>
        <family val="1"/>
      </rPr>
      <t>3</t>
    </r>
    <r>
      <rPr>
        <sz val="10"/>
        <rFont val="Cambria"/>
        <family val="1"/>
      </rPr>
      <t xml:space="preserve"> iskopanog materijala.</t>
    </r>
  </si>
  <si>
    <r>
      <t>Obračun se vrši po m</t>
    </r>
    <r>
      <rPr>
        <vertAlign val="superscript"/>
        <sz val="10"/>
        <rFont val="Cambria"/>
        <family val="1"/>
      </rPr>
      <t>3</t>
    </r>
    <r>
      <rPr>
        <sz val="10"/>
        <rFont val="Cambria"/>
        <family val="1"/>
      </rPr>
      <t xml:space="preserve"> nasipa u zbijenom stanju.</t>
    </r>
  </si>
  <si>
    <t>Radovi pokriveni ovom stavkom uključuju  osiguranje cjelokupne radne snage, materijala, opreme i provedbu svog potrebnog rada za nabavu, dopremu i ugradnju revizijskih okana oborinske kanalizacije. Revizijska okna su tipska PEHD DN 1000, ukupne visine od poklopca do dna kinete prema nacrtima. U cijenu je uključena dobava i ugradnja ljeveno željeznog kvadratnog okvira s okruglim poklopcem dimenzija Ø600 mm. Revizijska okna se zatvaraju ljeveno željeznim poklopcima za opterećenje u prometnoj površini od 400 kN (klasa D400 prema EN124;1994). Okna moraju biti izrađena prema normi prEN 13598-2 i moraju biti obodne čvrstoće najmanje 2 kN. Po postavljanju okna na zadanu visinu kinete, oko okna se ugrađuje sloj drobljenog kamenog agregata granulacije 4 – 8 mm uz nabijanje u slojevima po 20 cm. Debljina sloja je 50 cm od vanjske stjenke okna, a na njemu se montira kvadratna armirano betonska ploča veličine stranica 181 cm i visine 20 cm s kružnim otvorom Ø 81 cm. Ploču izvesti betonom razreda tlačne čvrstoće C 25/30 i armirati dvostrano zavarenom armaturnom mrežom B 500 A (Q335). Na pokrovnoj ploči izvesti armirano betonski prsten za podešavanje visine.</t>
  </si>
  <si>
    <t>PVC D160 mm</t>
  </si>
  <si>
    <t>Separator mineralnih ulja 6 l/s</t>
  </si>
  <si>
    <t>Radovi pokriveni ovom stavkom uključuju  osiguranje cjelokupne radne snage, materijala, opreme i provedbu svog potrebnog rada za nabavu, dopremu i ugradnju tipskog predgotovljenog betonskog separatora lakih tekućina, protoke 6 l/s, uključivo priključne cijevi i poklopac nosivosti 150 kN.
Separator se postavlja na sloj podložnog betona tlačne čvrstoće C16/20, debljine 10 cm.
Svi radovi moraju biti izvedeni sukladno nacrtima i tehničkom opisu.</t>
  </si>
  <si>
    <t>Plato za pranje kotača</t>
  </si>
  <si>
    <t>Spremnik tehnoloških voda</t>
  </si>
  <si>
    <t>U cijenu uključena armatura i sva potrebna oplata, te žbukanje spremnika iznutra vodonepropusnim cementnim mortom 1:2. Spremnik iznutra ožbukati i zagladiti do crnog sjaja. Podgled gornje ploče premazati zaštitnim slojem od materijala na bazi polimera. U stjenke spremnika ugraditi tipske stupaljke S-2. U cijenu uključena dobava i ugradnja ljeveno željeznog kvadratnog kanalizacijskog poklopca dimenzija 600/600 mm s okvirom.  Predviđen je poklopac za opterećenje u zelenoj površini 15 kN (klasa A15 prema EN124;1994). Na mjestima priključaka plastičnih kanalizacijskih cijevi trebaju biti ugrađeni RDS ulošci s brtvenim prstenom za priključenje cijevi od tvrde plastike. RDS uložak treba biti odgovarajućih dimenzija. Jediničnom cijenom izvedbe spremnika obuhvaćena je kompletna izvedba zajedno sa svom potrebnom oplatom i armaturom, izravnavajući sloj betona tlačne čvrstoće C 12/15, d = 10 cm, dobava i ugradnja cijevnih priključaka u stjenke jame, kao i dobava i ugradnja poklopca. Zemljoradnje za spremnik specificirane su odvojeno i nisu uključene u jediničnu cijenu izvedbe.</t>
  </si>
  <si>
    <t>Obračun po kompletu izvedenog spremnika.</t>
  </si>
  <si>
    <t>Obračun po komplet izvedenog AB platoa.</t>
  </si>
  <si>
    <t>Upojni bunar</t>
  </si>
  <si>
    <t>Okno hidrofora za tehnološke vode</t>
  </si>
  <si>
    <t>Radovi pokriveni ovom stavkom uključuju osiguranje cjelokupne radne snage, materijala, opreme i provedbu svog potrebnog rada za izradu armiranobetonskog platoa za pranje kotača vozila.
Plato za pranje kotača se izvodi kao armiranobetonska ploča debljine 20 cm iz vodonepropusnog armiranog betonasa svim aditivaima (tip VDP 2), tlačne čvrstoće C30/37 – razred izloženosti XA1. Beton mora biti spremljen sa minimalno 300 kg cementa CEM I /m3 i može sadržavati max. 0,15 % CL. 
Armatura oznake B 500B je uključena u jediničnu cijenu stavke.
Jediničnom cijenom izvedbe AB platoa obuhvaćena je kompletna izvedba zajedno sa svom potrebnom oplatom i armaturom, te izravnavajućim slojem betona tlačne čvrstoće C 12/15, d = 10 cm.</t>
  </si>
  <si>
    <t>Hidrofor za tehnološku vodu</t>
  </si>
  <si>
    <r>
      <t>Radovi pokriveni ovom stavkom uključuju osiguranje cjelokupne radne snage, materijala, opreme i provedbu svog potrebnog rada za izradu spremnika tehnoloških voda iz vodonepropusnog armiranogbetona sa svim potrebnim aditivima (tip VDP 2), tlačne čvrstoće C30/37 – razred izloženosti XA1. Beton mora biti spremljen sa minimalno 300 kg cementa CEM I /m</t>
    </r>
    <r>
      <rPr>
        <vertAlign val="superscript"/>
        <sz val="10"/>
        <rFont val="Cambria"/>
        <family val="1"/>
      </rPr>
      <t>3</t>
    </r>
    <r>
      <rPr>
        <sz val="10"/>
        <rFont val="Cambria"/>
        <family val="1"/>
      </rPr>
      <t xml:space="preserve"> i može sadržavati max. 0,15 % CL. Spremnik je svijetlog otvora 4,20x2,0 m debljine stjenke 25 cm i svijetle dubine 1,60 m. Armatura oznake B 500B je uključena u jediničnu cijenu stavke. Sastav betona, granulacija agregata, te priprema i ugradnja betonske smjese mora u svemu odgovarati odredbama Tehničkog propisa za građevinske konstrukcije (NN 17/17). Cijena uključuje ugradnju betona strojno, na licu mjesta.</t>
    </r>
  </si>
  <si>
    <r>
      <t>Radovi pokriveni ovom stavkom uključuju osiguranje cjelokupne radne snage, materijala, opreme i provedbu svog potrebnog rada za izradu okna hidrofora za tehnološke vode iz vodonepropusnog armiranogbetona sa svim potrebnim aditivima (tip VDP 2), tlačne čvrstoće C30/37 – razred izloženosti XA1. Beton mora biti spremljen sa minimalno 300 kg cementa CEM I /m</t>
    </r>
    <r>
      <rPr>
        <vertAlign val="superscript"/>
        <sz val="10"/>
        <rFont val="Cambria"/>
        <family val="1"/>
      </rPr>
      <t>3</t>
    </r>
    <r>
      <rPr>
        <sz val="10"/>
        <rFont val="Cambria"/>
        <family val="1"/>
      </rPr>
      <t xml:space="preserve"> i može sadržavati max. 0,15 % CL. Okno je svijetlog otvora 1,70x1,50 m debljine stjenke 25 cm i svijetle dubine 1,50 m. Armatura oznake B 500B je uključena u jediničnu cijenu stavke. Sastav betona, granulacija agregata, te priprema i ugradnja betonske smjese mora u svemu odgovarati odredbama Tehničkog propisa za građevinske konstrukcije (NN 17/17). Cijena uključuje ugradnju betona strojno, na licu mjesta.</t>
    </r>
  </si>
  <si>
    <t>Obračun po m' izvedenog cjevovoda.</t>
  </si>
  <si>
    <t>Radovi pokriveni ovom stavkom uključuju  osiguranje cjelokupne radne snage, materijala, opreme i provedbu svog potrebnog rada za nabavu, dopremu i ugradnju vodovodnih tlačnih cijevi,za radni tlak PN 10 bara kao i svih fazonskih komada, fitinga i armatura. Dobava i montaža plastičnih PEHD, PN 10  cijevi prema HRN EN 12201-2 i i ISO 4 427 (1996.), sa spajanjem elektro spojnicama, za razvod požarne vode, uključivo svi fazonski komadi i elektrospojnice. 
Stavka obuhvaća kompletan rad na dobavi i montaži cijevi sa svim spojnim i brtvenim materijalom kao i tlačno ispitivanje i ispiranje cjevovoda. 
Tlačno ispitivanje cijevne mreže hidrantskog voda provodi se nakon polaganja i montaže cjevovoda na ispitni tlak  od 1,5 MPa (15 bara) te je po završetku ispitivanja potrebno pribaviti "Certifikata" o ispravnosti. Cjevovod ispitati na probni pritisak 1,5 puta veći od radnog (15 bara) u trajanju od 3 sata ili dok se ne pregledaju svi spojevi, te nakon toga na radni tlak (10 bara) u trajanju od 24 sata. Ispitivanje se vrši uz prisutnost nadzornog inženjera. O tlačnom ispitivanju voditi zapisnik sa potpisom vršioca ispitivanja, nadzornog inženjera i odgovornih osoba. Rezultat tlačnog ispitivanja obavezno evidentirati u građevinski dnevnik. U stavku je uključena dobava pumpe i mjernog uređaja kao i ostalog potrebnog pribora za provedbu tlačne probe.
Ispiranje i dezinfekcija cjevovoda prema Općim uputama nadležne sanitarne službe i tehničkim uvjetima ovog projekta. U stavku je uračunat sav utrošak vode .</t>
  </si>
  <si>
    <t>Obračun po kompletu izvedenog okna.</t>
  </si>
  <si>
    <t>U cijenu uključena dobava i ugradnja ljeveno željeznog kvadratnog poklopca dimenzija 600/600 mm s okvirom.  Predviđen je poklopac za opterećenje u zelenoj površini 15 kN (klasa A15 prema EN124;1994).
Jediničnom cijenom izvedbe spremnika obuhvaćena je kompletna izvedba zajedno sa svom potrebnom oplatom i armaturom, izravnavajući sloj betona tlačne čvrstoće C 12/15, d = 10 cm, dobava i ugradnja cijevnih priključaka u stjenke jame, kao i dobava i ugradnja poklopca. Zemljoradnje za spremnik specificirane su odvojeno i nisu uključene u jediničnu cijenu izvedbe.</t>
  </si>
  <si>
    <t xml:space="preserve">Radovi pokriveni ovom stavkom uključuju  osiguranje cjelokupne radne snage, materijala, opreme i provedbu svog potrebnog rada za nabavu, dopremu i montažu hidrofora za tehnološku vodu. Nominalni dostavni kapacitet hidrofora je 1800 l/h, 0,75 kW, srednje visine dizanja 36 m. U cijenu stavke uključeni svi fazonski komadi i armature , te sav potreban materijal za ispravno funkcioniranje sustava. </t>
  </si>
  <si>
    <t>Obračun po kompletu izgrađenog objekta.</t>
  </si>
  <si>
    <t>5.</t>
  </si>
  <si>
    <t>OGRADA</t>
  </si>
  <si>
    <t>ZEMLJANI RADOVI</t>
  </si>
  <si>
    <t>Iskopi za temelje stupova</t>
  </si>
  <si>
    <t>ZEMLJANI RADOVI UKUPNO:</t>
  </si>
  <si>
    <t>BETONSKI RADOVI</t>
  </si>
  <si>
    <t>Betoniranje temelja stupova</t>
  </si>
  <si>
    <t>Radovi pokriveni ovom stavkom uključuju  osiguranje cjelokupne radne snage, materijala, opreme i provedbu svog potrebnog rada na nabavi, dopremi i izvedbi temelja samaca za ogradu oko odlagališta dimenzija 0,40x0,40x0,90 m, sa betonom tlačne čvrstoće C 30/37. Temelji su na osovinskom razmaku od 2,52 m. U cijenu je uključena izrada odnosno dobava i prijevoz betona te strojna ugradba i njega svježeg betona sa oplatom.</t>
  </si>
  <si>
    <r>
      <t>Obračun po m</t>
    </r>
    <r>
      <rPr>
        <vertAlign val="superscript"/>
        <sz val="10"/>
        <rFont val="Cambria"/>
        <family val="1"/>
      </rPr>
      <t>3</t>
    </r>
    <r>
      <rPr>
        <sz val="10"/>
        <rFont val="Cambria"/>
        <family val="1"/>
      </rPr>
      <t xml:space="preserve"> ugrađenog betona.</t>
    </r>
  </si>
  <si>
    <t>BETONSKI RADOVI UKUPNO:</t>
  </si>
  <si>
    <t>Dobava i postavljanje ograde</t>
  </si>
  <si>
    <t>Radovi pokriveni ovom stavkom uključuju  osiguranje cjelokupne radne snage, materijala, opreme i provedbu svog potrebnog rada za nabavu, dopremu i ugradnju ograde širine panela 2500 mm i visine 2030 mm. Paneli ograde napravljeni su od pocinčane žice promjera 5 mm  koja se dodatno priprema za prianjanje PVC sloja (min. 200 mikrona) na površinu proizvoda. Vodoravna ojačanja daju panelima dodatnu čvrstoću. Otvor oka na mreži je 200x50 mm, te 100x50 mm na ojačanom dijelu. Paneli su zelene boje RAL 6005. Stupovi ograde su  visine 2575 mm, H profil 70x44 mm, pocinčani i plastificirani. Boja stupova je zelena RAL 6005. Stupovi se postavljaju na osnom razmaku od 2520 mm u bušene rupe (temelje samce). U cijenu su uključeni i stupovi, te sav potreban materijal za ugradnju.</t>
  </si>
  <si>
    <t>Obračun po m' izvedene ograde.</t>
  </si>
  <si>
    <t>Ulazna vrata</t>
  </si>
  <si>
    <t>OGRADA UKUPNO (A+B+C):</t>
  </si>
  <si>
    <t>Radovi pokriveni ovom stavkom uključuju  osiguranje cjelokupne radne snage, materijala, opreme i provedbu svog potrebnog rada za stroji iskop materijala "A" i ''B'' kategorije za temelje samce ograde oko odlagališta dimenzija 0,40x0,40x0,85 m na osnom razmaku od 2,52 m. U stavku je uključen i odvoz zemlje na lokaciju unutar odlagališta.</t>
  </si>
  <si>
    <t>Obračun po kompletu izvedenih vrata.</t>
  </si>
  <si>
    <t>MAKADAMSKE PROMETNICE UKUPNO (A+B+C+D):</t>
  </si>
  <si>
    <t>PRIPREMNI RADOVI</t>
  </si>
  <si>
    <t>PRIPREMNI RADOVI UKUPNO:</t>
  </si>
  <si>
    <t>4.4.</t>
  </si>
  <si>
    <t>NAPOMENA: Projekt organizacije građenja</t>
  </si>
  <si>
    <t>Projekt organizacije građenja (POG) je tehničko-ekonomski elaborat kojim se definira organizacija i tehnologija građenja. Pripremni radovi obuhvaćaju sve aktivnosti, prema projektu organizacije građenja, koji su neophodni za pripremu i organizaciju gradilišta te izvođenje glavnih građevinskih i drugih radova. Koncepcija organizacije izgradnje građevinskih objekata pretpostavlja da se prije početka gradnje predvide i planiraju sve aktivnosti koje su potrebne da se građevina izgradi u skladu sa važećim zakonima i propisima, u ugovorenom roku i uz poštivanje ugovorenih ekonomsko-financijskih uvjeta. Zbog opsežnosti radova, dužine izgradnje, sudjelovanja velikog broja izvršitelja te zbog drugih specifičnosti građevine, potrebno je prethodno izraditi Projekt organizacije građenja. Projekt organizacije građenja izrađuje Izvođač u obliku koji odredi Nadzorni inženjer. Osnovni zadatak projekta organizacije građenja jest razmatranje i rješavanje organizacijskih, tehnoloških i ekonomskih problema građenja. Za izradu takvog projekta treba raspolagati svim podacima koji mogu imati utjecaja na samu gradnju, uz obvezu da radovi teku neometano, pod što povoljnijim uvjetima te završe u ugovorenom roku.</t>
  </si>
  <si>
    <t>1.1</t>
  </si>
  <si>
    <t>Geodetsko snimanje i iskolčavanje</t>
  </si>
  <si>
    <t>Radovi pokriveni ovom stavkom uključuju osiguranje cjelokupne radne snage, materijala, opreme i provedbu svog potrebnog rada za sva potrebna geodetska snimanja i iskolčavanje svih potrebnih točaka za izvođenje radova za koje se daje ovaj cjeloviti troškovnik, te sve potrebne geodetske radove za obračun količina izvedenih radova od strane osobe ovlaštene za obavljanje poslova državne izmjere i katastra nekretnina prema posebnom zakonu. U ovu stavku uključeno je i održavanje iskolčenih točaka. Stavka također uključuje i izradu zračnog foto snimka cijelog područja predmetnog odlagališta i preklop istog s geodetskom snimkom postojećeg stanja prije početka radova.</t>
  </si>
  <si>
    <t>1.2.</t>
  </si>
  <si>
    <t>Sječa drveća i raslinja</t>
  </si>
  <si>
    <t>Radovi pokriveni ovom stavkom uključuju osiguranje cjelokupne radne snage, opreme i provedbu svog potrebnog rada za sječu drveća i uklanjanje ostalog raslinja sa područja izvođenja radova, uključujući i površinu postojećeg odlagališta. Stavka uključuje i utovar, transport te trajno zbrinjavanje uklonjenog raslinja.</t>
  </si>
  <si>
    <t>Obračun po m² očišćenih površina.</t>
  </si>
  <si>
    <t>1.3.</t>
  </si>
  <si>
    <t>Crpljenje vode iz građevinskih jama uslijed oborina ili u slučaju rada za vrijeme višeg nivoa podzemnih voda</t>
  </si>
  <si>
    <t>Radovi pokriveni ovom stavkom uključuju osiguranje cjelokupne radne snage, materijala, opreme i provedbu svog potrebnog rada za crpljenje vode iz građevinskih jama uslijed oborina ili u slučaju rada za vrijeme višeg nivoa podzemnih voda. Ova stavka obuhvaća i crpljenje vode s površine terena prije početka radova kako bi se osigurali uvjeti za izvođenje radova.</t>
  </si>
  <si>
    <t>Obračun po vremenu ispumpavanja.</t>
  </si>
  <si>
    <t>h</t>
  </si>
  <si>
    <t>ARMIRANOBETONSKI RADOVI</t>
  </si>
  <si>
    <t>- armatura B 500B</t>
  </si>
  <si>
    <t>kg</t>
  </si>
  <si>
    <t>3.1.</t>
  </si>
  <si>
    <t>3.3.</t>
  </si>
  <si>
    <t>3.2.</t>
  </si>
  <si>
    <t>3.12.</t>
  </si>
  <si>
    <t>3.4.</t>
  </si>
  <si>
    <t>3.5.</t>
  </si>
  <si>
    <t>3.6.</t>
  </si>
  <si>
    <t>3.7.</t>
  </si>
  <si>
    <t>3.9.</t>
  </si>
  <si>
    <t>3.10.</t>
  </si>
  <si>
    <t>3.11.</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</si>
  <si>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</si>
  <si>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</si>
  <si>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</si>
  <si>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</si>
  <si>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</si>
  <si>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</si>
  <si>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</si>
  <si>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</si>
  <si>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</si>
  <si>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</si>
  <si>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</si>
  <si>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</si>
  <si>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</si>
  <si>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</si>
  <si>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</si>
  <si>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</si>
  <si>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</si>
  <si>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</si>
  <si>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</si>
  <si>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</si>
  <si>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</si>
  <si>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</si>
  <si>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</si>
  <si>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 xml:space="preserve">Obračun po m³ ugrađenog materijala. </t>
  </si>
  <si>
    <t>k.č.br.: 7242/7, k.o. Trogir</t>
  </si>
  <si>
    <t>Utovar iskopanog materijala u vozilo te prijevoz u nasip ili na deponiju.</t>
  </si>
  <si>
    <t>- elementi za označavanje stezaljki, pločice za označavanje kabela, natpisne pločice; pauš.</t>
  </si>
  <si>
    <t>- bakrena žica za ožičavanje i drugi nespecificirani materijal</t>
  </si>
  <si>
    <t xml:space="preserve">Ugraditi džep na unutrašnjosti vrata za jednopolnu shemu sa prikazom napajanja. Nakon montaže ormara, spajanje kompletne instalacije do pune funkcionalnosti; </t>
  </si>
  <si>
    <t xml:space="preserve">Dobava i montaža tipkala za isklop u nuždi za vanjsku montažu; </t>
  </si>
  <si>
    <t>Dobava i montaža samostojećeg kabelskog priključnog ormarića za vanjsku montažu, s betonskim temeljem, tip KRO, uključujući spajanje kabela, sve prema uvjetima nadležnog HEP-ODS.</t>
  </si>
  <si>
    <t>Ukupno:</t>
  </si>
  <si>
    <t>HEP</t>
  </si>
  <si>
    <t>Javna rasvjeta</t>
  </si>
  <si>
    <t>Dobava i montaža rasvjetnog čeličnog pocinčanog stupa visine 8 metara odgovarajući, s nasadnikom na vrhu stupa fi 60mm, u kompletu sa temeljnom pločom i razdjelnom kutijom.</t>
  </si>
  <si>
    <t>Dobava, montaža  na rasvjetni stup visine 8 metara, te spajanje svjetiljke Philips Lighting, tip SpeedStar BGP323 CFT-1S/830 237W I DM FG CO GR ili slično, s priborom za montažu, sve komplet.</t>
  </si>
  <si>
    <t>Dobava i montaža nosača za montažu svjetiljki</t>
  </si>
  <si>
    <t>Kabeli i vodiči, traka za uzemljenje</t>
  </si>
  <si>
    <t>Traka Fe/Zn 3x40mm</t>
  </si>
  <si>
    <t>Traka Fe/Zn 3x25mm</t>
  </si>
  <si>
    <t>Vodič P/F 16mm²</t>
  </si>
  <si>
    <t>Dobava i montaža križnih komada ST N.B4.936</t>
  </si>
  <si>
    <t>Kabelski rov</t>
  </si>
  <si>
    <t>Iskolčenje trase</t>
  </si>
  <si>
    <t>Izrada zaštite prilikom križanja s drugim  instalacijama</t>
  </si>
  <si>
    <t>paušal</t>
  </si>
  <si>
    <t>Dobava i polaganje PVC cijevi Ø 110 mm</t>
  </si>
  <si>
    <t>Dobava i polaganje PVC cijevi Ø 63 mm</t>
  </si>
  <si>
    <t xml:space="preserve">Iskop zemlje IV ktg. za temelje rasvjetnog stupa </t>
  </si>
  <si>
    <t>Iskop kabelskog rova u postojećem terenu dimenzija širina 0,4m ili više m, dubina 0,8m</t>
  </si>
  <si>
    <t xml:space="preserve">Dobava i zaštita kabela plastičnim GAL štitnicima ili opekom. </t>
  </si>
  <si>
    <t>Zatrpavanje kabelskog rova s nabijanjem u slojevima</t>
  </si>
  <si>
    <t>Odvoz viška zemlje</t>
  </si>
  <si>
    <t>Dobava pijeska i izrada gornjeg i donjeg sloja obloge kabela pijeskom debljine 10 cm</t>
  </si>
  <si>
    <t>Dobava i polaganje plastične trake za upozorenje</t>
  </si>
  <si>
    <t>Izrada betonskog temelja rasvjetnog stupa markom betona MB 30. U temelj ugrađeni 3 sidreni vijciprema šabloni proizvođača stupa i 3 juvidur cijevi Ø 63 mm</t>
  </si>
  <si>
    <t xml:space="preserve">Čišćenje radilišta po završetku radova </t>
  </si>
  <si>
    <t>Ispitivanje i atesti</t>
  </si>
  <si>
    <t>Mjerenje otpora izolacije instalacije NN aparata i uređaja</t>
  </si>
  <si>
    <t>Mjerenje izjednačenja potencijala.</t>
  </si>
  <si>
    <t>Mjerenje otpora petlje kritičnih strujnih krugova.</t>
  </si>
  <si>
    <t xml:space="preserve">Mjerenje djelovanja zaštite </t>
  </si>
  <si>
    <t>Ispitivanje ispravnosti veza, puštanje u pogon i pogonsko ispitivanje.</t>
  </si>
  <si>
    <t>Mjerenje otpora uzemljenja uzemljivača.</t>
  </si>
  <si>
    <t>Izdavanje atesta i protokola</t>
  </si>
  <si>
    <t>Izrada jednopolne sheme razvodnog ormara "IZVEDENO STANJE" po završetku radova.</t>
  </si>
  <si>
    <t>Napomena: uključena je dobava, prijevoz, montaža, spajanje i ispitivanje opreme</t>
  </si>
  <si>
    <t>Samostojeći kabelski priključni ormarić za vanjsku montažu, tip KRO</t>
  </si>
  <si>
    <r>
      <t>NYY-J 4x25 mm</t>
    </r>
    <r>
      <rPr>
        <vertAlign val="superscript"/>
        <sz val="11"/>
        <rFont val="Times New Roman"/>
        <family val="1"/>
      </rPr>
      <t>2</t>
    </r>
  </si>
  <si>
    <r>
      <t>NYY-J 5x10 mm</t>
    </r>
    <r>
      <rPr>
        <vertAlign val="superscript"/>
        <sz val="11"/>
        <rFont val="Times New Roman"/>
        <family val="1"/>
      </rPr>
      <t>2</t>
    </r>
  </si>
  <si>
    <r>
      <t>NYY-J 5x6 mm</t>
    </r>
    <r>
      <rPr>
        <vertAlign val="superscript"/>
        <sz val="11"/>
        <rFont val="Times New Roman"/>
        <family val="1"/>
      </rPr>
      <t>2</t>
    </r>
  </si>
  <si>
    <r>
      <t>NYY-J 5x4 mm</t>
    </r>
    <r>
      <rPr>
        <vertAlign val="superscript"/>
        <sz val="11"/>
        <rFont val="Times New Roman"/>
        <family val="1"/>
      </rPr>
      <t>2</t>
    </r>
  </si>
  <si>
    <r>
      <t>NYY-J 3x4 mm</t>
    </r>
    <r>
      <rPr>
        <vertAlign val="superscript"/>
        <sz val="11"/>
        <rFont val="Times New Roman"/>
        <family val="1"/>
      </rPr>
      <t>2</t>
    </r>
  </si>
  <si>
    <r>
      <t>NYY-J 3x1,5 mm</t>
    </r>
    <r>
      <rPr>
        <vertAlign val="superscript"/>
        <sz val="11"/>
        <rFont val="Times New Roman"/>
        <family val="1"/>
      </rPr>
      <t>2</t>
    </r>
  </si>
  <si>
    <t xml:space="preserve">Prije nuđenja je ponuđač dužan upoznati se sa dokumentacijom na osnovu koje je izrađena ova specifikacija/troškovnik i za sve nejasnoće obavijestiti investitora koji će po potrebi zatražiti objašnjenje projektanta.
NAKNADNE PRIMJEDBE NA NEPOZNAVANJE GRAĐEVINE I PROJEKTNE DOKUMENTACIJE NEĆE SE UZETI U OBZIR KAO RAZLOG POVEĆANJA CIJENE!
1. Specifikacijom je obuhvaćena dobava, isporuka, montaža i spajanje opreme i vodova elektrotehničkih instalacija do pune pogonske gotovosti kao i svi potrebni atesti i ispitivanja. Vodovi se uvlače u fleksibilne plastične cijevi koje se postavljaju pri izvođenju građevinskih radova sa izvodima prikazanim na dispozicionim nacrtima i prema tehničkom opisu.
SPECIFIKACIJA JE IZRAĐENA NA OSNOVU GLAVNOG PROJEKTA! U IZVEDBENOJ FAZI BILO PROJEKTA ILI SAMOJ IZVEDBI SU MOGUĆA SITNA ODSTUPANJA OD OVE SPECIFIKACIJE!
2. Svjetiljke, kao i kvalitetu ostale opreme definirati u dogovoru sa investitorom i projektantom interijera. Sva ugrađena oprema mora imati oznaku "Evropske kvalitete"
3. U stavkama obuhvatiti i sav sitni montažni i spojni materijal potreban za izvođenje i kompletiranje stavke (tiple, vijci, spojnice, gips i sl.)
4. Cijene su informativne i služe samo za procjenu troškova elektrotehničkih instalacija standardne kvalitete! Cijene su date bez PDV-a.
UGOVORNI TROŠKOVNIK TREBA SADRŽAVATI STVARNO ODABRANU OPREMU OZNAČENU TIPOM I PROIZVOĐAČEM!
5. Izrada "Izvedbenog projekta" je predviđena, no ako ponuđač smatra da predmetnu instalaciju može kvalitetno izvesti prema "Glavnom projektu" te mu izvedbeni projekt nije potreban, dužan je na to upozoriti Investitora!
6. Izvođač je obavezan investitoru predati "Projekt izvedenog stanja"!
</t>
  </si>
  <si>
    <t>Radovi pokriveni ovom stavkom uključuju  osiguranje cjelokupne radne snage, materijala, opreme i provedbu svog potrebnog rada za izradu, isporuku i ugradnju ulaznih, kliznih, kolnih vrata, dužine 7,5 m i ukupne visine 2 m.
Boja vrata zelena RAL 6005. Sve ostalo prema Tehničkim uvjetima za bravarske radove.
Stavka obuhvaća nabavu, dopremu i sve zemljane, betonske i montažerske radove na ugradnji, sukladno nacrtima i tehničkom opisu.
Napomena: Svijetle otvore bravarije potrebno je provjeriti na licu mjesta.</t>
  </si>
  <si>
    <r>
      <t xml:space="preserve">Cijevi pri prolazu kroz zidove spremnika i strojarnice treba vodonepropusno zaštititi tj. brtviti za DN160 (2 kom) i DN100 (2 kom). Građevina se mora sa vanjske strane zaštiti hidroizolacijom, te izvesti zaštitu hidroizolacije plus čepićasta traka. U zid ugraditi ljestve od nehrđajućeg čelika sa leđnom zaštitom. Građevinu je potrebno izolirati  s dva sloja ljepenke i tri vruća premaza bitumena, sa mehaničkom zaštitom izolacije. Za ulaz u spremnik i strojarnicu ugraditi samopodizni poklopac (svijetle dimenzija otvora 100x100 cm, 2 kom.), a za potrebe spuštanja pumpi u strojarnicu ugraditi samopodizni poklopac (svijetle dimenzija otvora 140x140 cm, 1 kom.). U dnu strojarnice izvesti produbljenje za skupljanje eventualne vode i mogućnost ispumpavanja, kao i produbljenje kod usisne košare. Izrada cementne glazure 1:2 na dnu okna radi dobivanja pada. Zaglađeno do crnog sjaja. 
Kroz gornju ploču ugraditi čelične cijevi za ventilaciju </t>
    </r>
    <r>
      <rPr>
        <sz val="10"/>
        <rFont val="Calibri"/>
        <family val="2"/>
      </rPr>
      <t>Φ</t>
    </r>
    <r>
      <rPr>
        <sz val="10"/>
        <rFont val="Cambria"/>
        <family val="1"/>
      </rPr>
      <t>80mm (4 kom l=1,8 m sa lulom 90°), te brtviti prodore. Na krajevima cijevi ugraditi mržicu najsitnijeg oka (štiti od ulaza insekata itd.).</t>
    </r>
  </si>
  <si>
    <r>
      <rPr>
        <b/>
        <sz val="10"/>
        <rFont val="Cambria"/>
        <family val="1"/>
      </rPr>
      <t>Pogonski podaci</t>
    </r>
    <r>
      <rPr>
        <sz val="10"/>
        <rFont val="Cambria"/>
        <family val="1"/>
      </rPr>
      <t xml:space="preserve">
Medij: Voda 100 %
Protok: 15,00 l/s
Količina protoka po pumpi: 7,75 l/s
Visina dobave: 40,03 m
Visina dobave kod Q=0: 70,78 m
Broj pumpi: 3
Rezervna pumpa da/ne: Da
</t>
    </r>
    <r>
      <rPr>
        <b/>
        <sz val="10"/>
        <rFont val="Cambria"/>
        <family val="1"/>
      </rPr>
      <t>Motor/elektronika</t>
    </r>
    <r>
      <rPr>
        <sz val="10"/>
        <rFont val="Cambria"/>
        <family val="1"/>
      </rPr>
      <t xml:space="preserve">
Mrežni priključak: 3~400V/60 Hz
Nazivna snaga P2: 5,5 kW
Nazivni broj okretaja: 2900 1/min
Način uključivanja: Soft Start
Nazivna struja (oko): 10,3 A
Klasa izolacije: F
Vrsta zaštite uključnog uređaja: IP 54
Stupanj zaštite postrojenja: IP 54
</t>
    </r>
    <r>
      <rPr>
        <b/>
        <sz val="10"/>
        <rFont val="Cambria"/>
        <family val="1"/>
      </rPr>
      <t>Priključna masa</t>
    </r>
    <r>
      <rPr>
        <sz val="10"/>
        <rFont val="Cambria"/>
        <family val="1"/>
      </rPr>
      <t xml:space="preserve">
Priključak cijevi na usisnoj strani: DN 100
Priključak cijevi na tlačnoj strani: DN 100</t>
    </r>
  </si>
  <si>
    <r>
      <rPr>
        <b/>
        <sz val="10"/>
        <rFont val="Cambria"/>
        <family val="1"/>
      </rPr>
      <t>Osobitosti/prednosti proizvoda</t>
    </r>
    <r>
      <rPr>
        <sz val="10"/>
        <rFont val="Cambria"/>
        <family val="1"/>
      </rPr>
      <t xml:space="preserve">
- Robustni sustav u skladu sa svim zahtjevima standarda
DIN 1988 (EN 806)
- WRAS/KTW/ACS - odobrenje za sve dijelove pumpe koji dolaze u doticaj s medijem (EPDM izvedba)
- Visokoučinkovita hidraulika pumpe serije Helix V u kombinaciji sa IE2 IEC standardnim motorima uključujući 7,5 kW i veće IEC standardne motore (opcionalno za manju snagu motora)
- Klizno-mehanička brtva neovisna o smjeru vrtnje pumpe u izvedbi kao kartuša za jednostavno održavanje
- Fleksibilni dizajn laterne omogućava izravan pristup kliznomehaničkoj brtvi
- Demontažna spojka za zamjenu klizno-mehaničke brtve bez demontaže motora (od 7,5 kW)
- Hidraulika cjelokupnog postrojenja s optimiranim gubitkom tlaka
- Dijelovi u dodiru s medijem su postojani na koroziju
- Komforni upravljačko-regulacijski uređaj SC, maksimalna
valjanost regulacije s LC zaslonom temeljenim na simbolima, jednostavnom navigacijom s preglednim izbornikom i tehnologijom "crvenog gumba" za namještanje parametara
- Tvornička kontrola i prednamještanje prema optimalnom
radnom području (uključujući i certifikat kontrole pri preuzimanju prema uzoru na EN10204 - 3.1)</t>
    </r>
  </si>
  <si>
    <t>Radovi pokriveni ovom stavkom uključuju  osiguranje cjelokupne radne snage, materijala, opreme i provedbu svog potrebnog rada za nabavu, dopremu i montažu crpki tip kao Wilo SiBoost Smart 3 Helix V 2204 ili jednako vrijedan proizvod.
Kompaktno postrojenje za povišenje tlaka prema DIN 1988 i DIN EN 806, za neposredno ili posredno priklju čivanje. Sastoji se od normalno usisavajućih, paralelno spojenih, vertikalnih visokotlačnih centrifugalnih pumpi od plemenitog čelika u izvedbi sa suhim rotorom. Montirano je na osnovnom okviru sa cjevovodnim sustavom od plemenitog čelika, uklj. regulacijski i upravljački uređaj sa svim potrebnim mjernim i postavnim uređajima.
Za potpuno automatsku vodoopskrbu i povišenje tlaka u
stambenim, poslovnim i upravnim zgradama, hotelima, bolnicama, robnim kućama kao i u industrijskim sustavima.
Za transportiranje pitke vode, potrošne vode, vode za hlađenje, vode za gašenje požara (osim vode za vatrogasne uređaje prema normi DIN 14462 i uz odobrenje lokalnih službi za protupožarnu zaštitu) ili drugih vrsta potrošne vode koje ni kemijski niti mehanički ne napadaju upotrijebljene materijale te koje ne sadržavaju abrazivne sastojke niti tvari s dugim vlaknima.
U cijenu stavke uključeni svi fazonski komadi i armature , te sav potreban materijal za ispravno funkcioniranje sustava. Sve potebno izvesti prema opisu u projektu i sprecifikacijama u sklopu grafičkih priloga projekta.</t>
  </si>
  <si>
    <t xml:space="preserve">Radovi pokriveni ovom stavkom uključuju  osiguranje cjelokupne radne snage, materijala, opreme i provedbu svog potrebnog rada za izradu spremnika vode sa strojarnicom za protupožarnu zaštitu.
Konstrukcija građevine je monolitna AB konstrukcija, te se sastoji od nosivih AB zidova debljine d=30 cm i temeljnih ploča debljine d=30 cm, te pokrovne ploče debljine 30 cm. Temeljna ploča postavljena je u 2 razine, prema dispoziciji opreme. Ispod armiranobetonske temeljne ploče izvodi se podloga od betona C12/15 debljine, d=15 cm. 
Tlocrtne dimenzije spremnika sa strojarnicom su 1290x760 cm. Svijetla dubina spremnika iznosi 250 cm, a svjetla dubina strojarnice iznosi 300 cm. 
Za sve AB elemente građevine, odabrana je kvaliteta betona C30/37+VDP (XC-4, XD-2, XF-3).
Sva armatura predviđena za ugradnju je kvalitete B 500-B (šipke) i B 500-A (mreže).
Na pokrovnoj armirano betonskoj ploči se izvode se 2 kvadratna otvora veličine 100x100 cm sa armirano betonskim povišenjem na koji se ugrađuje samopodizni poklopac, te jedan kvadratni otvor 140x140 cm (za potrebe spuštanja pumpi u strojarnicu) sa armirano betonskim povišenjem na koji se ugrađuje samopodizni poklopac. </t>
  </si>
  <si>
    <t>Široki iskop materijala A i B kategorije</t>
  </si>
  <si>
    <t>Široki iskop materijala A i B kategorije.</t>
  </si>
  <si>
    <t>OSTALO</t>
  </si>
  <si>
    <t>Izvedbeni projekt</t>
  </si>
  <si>
    <t>OSTALO UKUPNO:</t>
  </si>
  <si>
    <t>Stavka obuhvaća izradu izvedbenih projektata svih potrebnih struka.</t>
  </si>
  <si>
    <t>ODLAGALIŠTE KOMUNALNOG OTPADA ''VUČJE BRDO-PLANO'' U TROGIRU</t>
  </si>
  <si>
    <t>Obračun po m’ stvarno izrađene bankine.</t>
  </si>
  <si>
    <r>
      <t>m</t>
    </r>
    <r>
      <rPr>
        <vertAlign val="superscript"/>
        <sz val="10"/>
        <rFont val="Cambria"/>
        <family val="1"/>
      </rPr>
      <t>3</t>
    </r>
  </si>
  <si>
    <t>Radovi pokriveni ovom stavkom uključuju osiguranje cjelokupne radne snage, materijala i opreme i provedbu svog potrebnog rada na nabavi, dopremi i izvedbi bankina od zemljanog ili mješovitog materijala.</t>
  </si>
  <si>
    <t>Izrada bankina</t>
  </si>
  <si>
    <t>ARMIRANOBETONSKI RADOVI UKUPNO:</t>
  </si>
  <si>
    <t>Isporučiti, montirati i spojiti automatski diesel  agregat u izoliranom kućištu , 400/230V 50 HZ, snage 40 kVA, s rastavnom sklopkom za vidno odvajanje mreža-agregat, s ugrađenim spremnikom goriva, komandnim ormarom i akumulatorskom baterijom, komplet sa svim potrebnim radom, kabelima  i materijalom. Sve izvesti prema nacrtima u prilogu ovoga dokumenta, uključujući uzemljenje i temelj.</t>
  </si>
  <si>
    <r>
      <t>Radovi pokriveni ovom stavkom uključuju  osiguranje cjelokupne radne snage, materijala, opreme i provedbu svog potrebnog rada za iskop kanalskog rova širine 80 cm u tlu A i B kategorije s vertikalnim odsijecanjem tla, grubim izravnavanjem dna za kanalizacijske cijevi i linijske rešetke. Širina rova 80 cm, dubine prema visinskim kotama s odbacivanjem materijala na 1,0 metar od rubova rova.
Iskop se predviđa strojno.
Obračunava se po m</t>
    </r>
    <r>
      <rPr>
        <vertAlign val="superscript"/>
        <sz val="10"/>
        <rFont val="Cambria"/>
        <family val="1"/>
      </rPr>
      <t>3</t>
    </r>
    <r>
      <rPr>
        <sz val="10"/>
        <rFont val="Cambria"/>
        <family val="1"/>
      </rPr>
      <t xml:space="preserve"> iskopanog materijala, mjereno u sraslom stanju.</t>
    </r>
  </si>
  <si>
    <r>
      <t>Obračunava se po m</t>
    </r>
    <r>
      <rPr>
        <vertAlign val="superscript"/>
        <sz val="10"/>
        <rFont val="Cambria"/>
        <family val="1"/>
      </rPr>
      <t>3</t>
    </r>
    <r>
      <rPr>
        <sz val="10"/>
        <rFont val="Cambria"/>
        <family val="1"/>
      </rPr>
      <t xml:space="preserve"> iskopanog materijala, mjereno u sraslom stanju.</t>
    </r>
  </si>
  <si>
    <r>
      <t>Radovi pokriveni ovom stavkom uključuju  osiguranje cjelokupne radne snage, materijala, opreme i provedbu svog potrebnog rada za iskop i proširenje iskopa, u tlu A i B kategorije, na mjestu  objekata kanalizacije s odbacivanjem iskopanog materijala 1 m uz rub iskopa. Iskop se uglavnom predviđa strojno.
Obračun po m</t>
    </r>
    <r>
      <rPr>
        <vertAlign val="superscript"/>
        <sz val="10"/>
        <rFont val="Cambria"/>
        <family val="1"/>
      </rPr>
      <t>3</t>
    </r>
    <r>
      <rPr>
        <sz val="10"/>
        <rFont val="Cambria"/>
        <family val="1"/>
      </rPr>
      <t xml:space="preserve"> stvarno iskopanog materijala u zbijenom stanju.</t>
    </r>
  </si>
  <si>
    <t>Radovi pokriveni ovom stavkom uključuju osiguranje cjelokupne radne snage, materijala, opreme, alata i pribora, te provedbu svog potrebnog rada na izvedbi upojnog bunara svijetlog promjera 200 cm i svijetle dubine 5,00 cm, a sve prema nacrtima iz projekta.
Upojni bunar se zida iz betonskih blokova dimenzija 40x20x20 cm s otvorenim spojnicama. Betonski blokovi se slažu na prethodno izvedeni sloj lomljenog kamena debljine 50 cm.
Upojni bunar je pokriven armiranobetonskom pločom debljine 20 cm iz betona C30/37.
Bunar je zatvoren tipskim ljeveno željeznim poklopcem predviđenim za opterećenje od 250 kN (klasa C250 prema HRN EN 124).
U upojnom bunaru je potrebno izvesti leđnu zaštitu. Leđna zaštita mora biti postavljena od visine sedme stupaljke do podgleda AB ploče! Leđna zaštita se izvodi iz čeličnog profila 50/5 mm. Horizontalni polulukovi su maksimalnog razmaka 140 cm, a vertikale na razmaku 25 cm.
S vanjske strane zida od betonskih blokova, potrebno je ugraditi sloj lomljenog kamena debljine 25 cm po cijeloj visini zida.
Iskop za upojni bunar i uređenje temeljnog tla je specificirano odvojeno u posebnim stavkama.</t>
  </si>
  <si>
    <t>3.36.</t>
  </si>
  <si>
    <t>3.37.</t>
  </si>
  <si>
    <t>2.3.</t>
  </si>
  <si>
    <t>2.4.</t>
  </si>
  <si>
    <t>2.5.</t>
  </si>
  <si>
    <t>2.6.</t>
  </si>
  <si>
    <t>2.7.</t>
  </si>
  <si>
    <t>2.8.</t>
  </si>
  <si>
    <r>
      <t>Podložni beton C 12/15 - obračun po m</t>
    </r>
    <r>
      <rPr>
        <vertAlign val="superscript"/>
        <sz val="10"/>
        <rFont val="Cambria"/>
        <family val="1"/>
      </rPr>
      <t>3</t>
    </r>
  </si>
  <si>
    <r>
      <t>Beton ploče i temelja C 30/37 - obračun po m</t>
    </r>
    <r>
      <rPr>
        <vertAlign val="superscript"/>
        <sz val="10"/>
        <rFont val="Cambria"/>
        <family val="1"/>
      </rPr>
      <t>3</t>
    </r>
  </si>
  <si>
    <t>AB tankvana prostora za agregat</t>
  </si>
  <si>
    <t>2.9.</t>
  </si>
  <si>
    <r>
      <t>Radovi obuhvaćeni ovom stavkom uključuju svu opremu i radnu snagu za izradu AB tankvane prostora za agregat. Ploča AB tankvane je debljine 25 cm koja se postavlja na prethodno izvedenoj podlozi od zbijenog šljunka. Po rubu se izvode AB temeljne grede, visine 65 cm i širine 40 cm na prethodno izvedenom sloju podložnog betona C 12/15. Beton ploče i temelja izvesti od betona C30/37 sa min. 400 kg cementa na 1 m</t>
    </r>
    <r>
      <rPr>
        <vertAlign val="superscript"/>
        <sz val="10"/>
        <rFont val="Cambria"/>
        <family val="1"/>
      </rPr>
      <t>3</t>
    </r>
    <r>
      <rPr>
        <sz val="10"/>
        <rFont val="Cambria"/>
        <family val="1"/>
      </rPr>
      <t xml:space="preserve"> ugrađenog betona uz odgovarajuće dodatke prema propisanoj recepturi radi postizanja vodonepropusnosti i bolje čvrstoće, a prema uputama nadzornog organa.  Ugradnja armature min. 100 kg/m</t>
    </r>
    <r>
      <rPr>
        <vertAlign val="superscript"/>
        <sz val="10"/>
        <rFont val="Cambria"/>
        <family val="1"/>
      </rPr>
      <t>3</t>
    </r>
    <r>
      <rPr>
        <sz val="10"/>
        <rFont val="Cambria"/>
        <family val="1"/>
      </rPr>
      <t xml:space="preserve"> betona. Agregat mora biti čist, bez organskih primjesa i pravilnog granulometrijskog sastava. Izrada betona strojno, a ugradnja vibriranjem. 
Stavka obuhvaća dobavu i ugradbu svježeg betona, armaturu, oplatu, te svu potrebnu opremu i materijale, do pune gotovosti stavke.
Zemljoradnje su specificirane odvojeno i nisu uključene u jediničnu cijenu izvedbe.</t>
    </r>
  </si>
  <si>
    <t>Razdjelnik »GR«</t>
  </si>
  <si>
    <t>Dobava i montaža razdjelnika »GR« samostalni, plastični, meh.zaštita IP67, ukupne dimenzije 800x800x400mm, s bravom i prozornim vratima, prema shemama. Sve stezaljke pod stalnim naponom posebno označene i zaštićene. Svi elementi u ormaru moraju imati oznake iz jednopolne sheme, a ožičenje brojčane oznake. Ormar mora biti kompletno ožičen i ispitan, s betonskim temeljem, a sadrži i slijedeću opremu:</t>
  </si>
  <si>
    <t>nas GR</t>
  </si>
  <si>
    <t>jedan kod mjeriteljske kucice jedan kod objekta za zaposlenike</t>
  </si>
  <si>
    <t>5.1.</t>
  </si>
  <si>
    <t>Dobava i montaža samostojećeg kabelskog priključnog ormarića za vanjsku montažu, s betonskim temeljem, tip SPMO, uključujući spajanje kabela, sve prema uvjetima nadležnog HEP-ODS.</t>
  </si>
  <si>
    <t>Samostojeći kabelski priključni ormarić za vanjsku montažu, s betonskim temeljem, tip SPMO</t>
  </si>
  <si>
    <t>hep kaze koliko kosta</t>
  </si>
  <si>
    <t>traziti povecanje snage, OSO 3x32 A, 22.08 kW</t>
  </si>
  <si>
    <t>ELEKTROINSTALACIJE UKUPNO:</t>
  </si>
  <si>
    <t>DIESEL AGREGAT</t>
  </si>
  <si>
    <t>Nepredviđeni radovi</t>
  </si>
  <si>
    <t>5.2.</t>
  </si>
  <si>
    <t>5.3.</t>
  </si>
  <si>
    <t>5.4.</t>
  </si>
  <si>
    <t>5.5.</t>
  </si>
  <si>
    <t>5.6.</t>
  </si>
  <si>
    <t>5.7.</t>
  </si>
  <si>
    <t>5.8.</t>
  </si>
  <si>
    <t>5.9.</t>
  </si>
  <si>
    <t>Nepredviđeni radovi do 10% (st. 5.1-5.7), a po upisu  nadzornog inženjera elektroradova</t>
  </si>
  <si>
    <t>rujan 2020.</t>
  </si>
  <si>
    <t>ZA DIO RADOVA 1.A. TEHNOLOŠKE CJELINE, FAZE 2-RADOVI  SANACIJE ODLAGALIŠTA KOMUNALNOG OTPADA ''VUČJE BRDO-PLANO'' U TROGIRU</t>
  </si>
</sst>
</file>

<file path=xl/styles.xml><?xml version="1.0" encoding="utf-8"?>
<styleSheet xmlns="http://schemas.openxmlformats.org/spreadsheetml/2006/main">
  <numFmts count="4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_)"/>
    <numFmt numFmtId="181" formatCode="#,##0.0"/>
    <numFmt numFmtId="182" formatCode="&quot;Da&quot;;&quot;Da&quot;;&quot;Ne&quot;"/>
    <numFmt numFmtId="183" formatCode="&quot;True&quot;;&quot;True&quot;;&quot;False&quot;"/>
    <numFmt numFmtId="184" formatCode="&quot;Uključeno&quot;;&quot;Uključeno&quot;;&quot;Isključeno&quot;"/>
    <numFmt numFmtId="185" formatCode="[$¥€-2]\ #,##0.00_);[Red]\([$€-2]\ #,##0.00\)"/>
    <numFmt numFmtId="186" formatCode="#,##0.00_ ;\-#,##0.00\ "/>
    <numFmt numFmtId="187" formatCode="_-* #,##0.00\ _k_n_-;\-* #,##0.00\ _k_n_-;_-* \-??\ _k_n_-;_-@_-"/>
    <numFmt numFmtId="188" formatCode="_-* #,##0.00_-;\-* #,##0.00_-;_-* \-??_-;_-@_-"/>
    <numFmt numFmtId="189" formatCode="#,##0.00\ &quot;kn&quot;"/>
    <numFmt numFmtId="190" formatCode="[$-41A]d\.\ mmmm\ yyyy\."/>
    <numFmt numFmtId="191" formatCode="[$-F400]h:mm:ss\ AM/PM"/>
    <numFmt numFmtId="192" formatCode="00000"/>
    <numFmt numFmtId="193" formatCode="#,##0.00_ ;\-#,##0.00\,"/>
    <numFmt numFmtId="194" formatCode="&quot;Yes&quot;;&quot;Yes&quot;;&quot;No&quot;"/>
    <numFmt numFmtId="195" formatCode="&quot;On&quot;;&quot;On&quot;;&quot;Off&quot;"/>
    <numFmt numFmtId="196" formatCode="[$€-2]\ #,##0.00_);[Red]\([$€-2]\ #,##0.00\)"/>
    <numFmt numFmtId="197" formatCode="0&quot;.&quot;"/>
    <numFmt numFmtId="198" formatCode="#,##0.000"/>
    <numFmt numFmtId="199" formatCode="#,##0.0000"/>
    <numFmt numFmtId="200" formatCode="#,##0.00;\-#,##0.00;&quot;&quot;"/>
    <numFmt numFmtId="201" formatCode="0.0"/>
    <numFmt numFmtId="202" formatCode="00&quot;. &quot;"/>
  </numFmts>
  <fonts count="64">
    <font>
      <sz val="10"/>
      <name val="Arial Narrow"/>
      <family val="0"/>
    </font>
    <font>
      <sz val="11"/>
      <color indexed="8"/>
      <name val="Calibri"/>
      <family val="2"/>
    </font>
    <font>
      <sz val="12"/>
      <name val="Courier"/>
      <family val="1"/>
    </font>
    <font>
      <sz val="10"/>
      <name val="Arial"/>
      <family val="2"/>
    </font>
    <font>
      <b/>
      <sz val="10"/>
      <name val="Cambria"/>
      <family val="1"/>
    </font>
    <font>
      <sz val="10"/>
      <name val="Cambria"/>
      <family val="1"/>
    </font>
    <font>
      <vertAlign val="superscript"/>
      <sz val="10"/>
      <name val="Cambria"/>
      <family val="1"/>
    </font>
    <font>
      <sz val="10"/>
      <name val="Helv"/>
      <family val="0"/>
    </font>
    <font>
      <b/>
      <sz val="10"/>
      <name val="Arial"/>
      <family val="2"/>
    </font>
    <font>
      <b/>
      <u val="single"/>
      <sz val="12"/>
      <name val="Cambria"/>
      <family val="1"/>
    </font>
    <font>
      <sz val="11"/>
      <name val="Arial"/>
      <family val="2"/>
    </font>
    <font>
      <sz val="10"/>
      <name val="Calibri"/>
      <family val="2"/>
    </font>
    <font>
      <vertAlign val="superscript"/>
      <sz val="11"/>
      <name val="Times New Roman"/>
      <family val="1"/>
    </font>
    <font>
      <b/>
      <sz val="18"/>
      <name val="Arial"/>
      <family val="2"/>
    </font>
    <font>
      <sz val="11"/>
      <color indexed="9"/>
      <name val="Calibri"/>
      <family val="2"/>
    </font>
    <font>
      <sz val="11"/>
      <color indexed="17"/>
      <name val="Calibri"/>
      <family val="2"/>
    </font>
    <font>
      <u val="single"/>
      <sz val="10"/>
      <color indexed="12"/>
      <name val="Arial Narrow"/>
      <family val="2"/>
    </font>
    <font>
      <b/>
      <sz val="11"/>
      <color indexed="63"/>
      <name val="Calibri"/>
      <family val="2"/>
    </font>
    <font>
      <b/>
      <sz val="11"/>
      <color indexed="1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0"/>
      <color indexed="8"/>
      <name val="Tahoma"/>
      <family val="2"/>
    </font>
    <font>
      <sz val="11"/>
      <color indexed="10"/>
      <name val="Calibri"/>
      <family val="2"/>
    </font>
    <font>
      <u val="single"/>
      <sz val="10"/>
      <color indexed="20"/>
      <name val="Arial Narrow"/>
      <family val="2"/>
    </font>
    <font>
      <b/>
      <sz val="11"/>
      <color indexed="9"/>
      <name val="Calibri"/>
      <family val="2"/>
    </font>
    <font>
      <i/>
      <sz val="11"/>
      <color indexed="23"/>
      <name val="Calibri"/>
      <family val="2"/>
    </font>
    <font>
      <b/>
      <sz val="11"/>
      <color indexed="8"/>
      <name val="Calibri"/>
      <family val="2"/>
    </font>
    <font>
      <sz val="11"/>
      <color indexed="62"/>
      <name val="Calibri"/>
      <family val="2"/>
    </font>
    <font>
      <sz val="10"/>
      <color indexed="10"/>
      <name val="Cambria"/>
      <family val="1"/>
    </font>
    <font>
      <b/>
      <sz val="10"/>
      <color indexed="10"/>
      <name val="Cambria"/>
      <family val="1"/>
    </font>
    <font>
      <b/>
      <sz val="18"/>
      <name val="Cambria"/>
      <family val="1"/>
    </font>
    <font>
      <b/>
      <sz val="12"/>
      <name val="Cambria"/>
      <family val="1"/>
    </font>
    <font>
      <b/>
      <sz val="12"/>
      <color indexed="10"/>
      <name val="Cambria"/>
      <family val="1"/>
    </font>
    <font>
      <sz val="10"/>
      <color indexed="8"/>
      <name val="Cambria"/>
      <family val="1"/>
    </font>
    <font>
      <b/>
      <sz val="11"/>
      <name val="Cambria"/>
      <family val="1"/>
    </font>
    <font>
      <b/>
      <sz val="14"/>
      <name val="Cambria"/>
      <family val="1"/>
    </font>
    <font>
      <sz val="11"/>
      <color theme="1"/>
      <name val="Calibri"/>
      <family val="2"/>
    </font>
    <font>
      <sz val="11"/>
      <color theme="0"/>
      <name val="Calibri"/>
      <family val="2"/>
    </font>
    <font>
      <sz val="11"/>
      <color rgb="FF006100"/>
      <name val="Calibri"/>
      <family val="2"/>
    </font>
    <font>
      <u val="single"/>
      <sz val="10"/>
      <color theme="10"/>
      <name val="Arial Narrow"/>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0"/>
      <color theme="1"/>
      <name val="Tahoma"/>
      <family val="2"/>
    </font>
    <font>
      <sz val="11"/>
      <color rgb="FFFA7D00"/>
      <name val="Calibri"/>
      <family val="2"/>
    </font>
    <font>
      <u val="single"/>
      <sz val="10"/>
      <color theme="11"/>
      <name val="Arial Narrow"/>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rgb="FFFF0000"/>
      <name val="Cambria"/>
      <family val="1"/>
    </font>
    <font>
      <b/>
      <sz val="10"/>
      <color rgb="FFFF0000"/>
      <name val="Cambria"/>
      <family val="1"/>
    </font>
    <font>
      <b/>
      <sz val="12"/>
      <color rgb="FFFF0000"/>
      <name val="Cambria"/>
      <family val="1"/>
    </font>
    <font>
      <sz val="10"/>
      <color theme="1"/>
      <name val="Cambr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indexed="27"/>
        <bgColor indexed="64"/>
      </patternFill>
    </fill>
    <fill>
      <patternFill patternType="solid">
        <fgColor rgb="FFFFCC99"/>
        <bgColor indexed="64"/>
      </patternFill>
    </fill>
    <fill>
      <patternFill patternType="solid">
        <fgColor theme="0" tint="-0.1499900072813034"/>
        <bgColor indexed="64"/>
      </patternFill>
    </fill>
    <fill>
      <patternFill patternType="solid">
        <fgColor theme="0" tint="-0.1499900072813034"/>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style="hair">
        <color indexed="8"/>
      </top>
      <bottom style="hair">
        <color indexed="8"/>
      </bottom>
    </border>
    <border>
      <left/>
      <right/>
      <top/>
      <bottom style="thin"/>
    </border>
    <border>
      <left/>
      <right/>
      <top style="thin"/>
      <bottom/>
    </border>
    <border>
      <left/>
      <right/>
      <top style="thin"/>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0" fillId="20" borderId="1" applyNumberFormat="0" applyFont="0" applyAlignment="0" applyProtection="0"/>
    <xf numFmtId="187" fontId="3" fillId="0" borderId="0" applyFill="0" applyBorder="0" applyAlignment="0" applyProtection="0"/>
    <xf numFmtId="186" fontId="3" fillId="0" borderId="0" applyFont="0" applyFill="0" applyBorder="0" applyAlignment="0" applyProtection="0"/>
    <xf numFmtId="0" fontId="42" fillId="21" borderId="0" applyNumberFormat="0" applyBorder="0" applyAlignment="0" applyProtection="0"/>
    <xf numFmtId="0" fontId="43" fillId="0" borderId="0" applyNumberFormat="0" applyFill="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4" fillId="28" borderId="2" applyNumberFormat="0" applyAlignment="0" applyProtection="0"/>
    <xf numFmtId="0" fontId="45" fillId="28" borderId="3" applyNumberFormat="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51" fillId="30" borderId="0" applyNumberFormat="0" applyBorder="0" applyAlignment="0" applyProtection="0"/>
    <xf numFmtId="0" fontId="3" fillId="0" borderId="0">
      <alignment/>
      <protection/>
    </xf>
    <xf numFmtId="0" fontId="3" fillId="0" borderId="0">
      <alignment/>
      <protection/>
    </xf>
    <xf numFmtId="0" fontId="0" fillId="0" borderId="0">
      <alignment/>
      <protection/>
    </xf>
    <xf numFmtId="0" fontId="52" fillId="0" borderId="0">
      <alignment/>
      <protection/>
    </xf>
    <xf numFmtId="0" fontId="10" fillId="0" borderId="0">
      <alignment wrapText="1"/>
      <protection/>
    </xf>
    <xf numFmtId="0" fontId="3" fillId="0" borderId="0">
      <alignment/>
      <protection/>
    </xf>
    <xf numFmtId="180" fontId="2" fillId="0" borderId="0">
      <alignment/>
      <protection/>
    </xf>
    <xf numFmtId="0" fontId="0" fillId="0" borderId="0">
      <alignment/>
      <protection/>
    </xf>
    <xf numFmtId="0" fontId="3" fillId="0" borderId="0">
      <alignment/>
      <protection/>
    </xf>
    <xf numFmtId="0" fontId="3" fillId="0" borderId="0">
      <alignment/>
      <protection/>
    </xf>
    <xf numFmtId="9" fontId="3" fillId="0" borderId="0" applyFill="0" applyBorder="0" applyAlignment="0" applyProtection="0"/>
    <xf numFmtId="9" fontId="0" fillId="0" borderId="0" applyFont="0" applyFill="0" applyBorder="0" applyAlignment="0" applyProtection="0"/>
    <xf numFmtId="9" fontId="3" fillId="0" borderId="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7" fillId="0" borderId="0">
      <alignment/>
      <protection/>
    </xf>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188" fontId="8" fillId="32" borderId="10">
      <alignment vertical="center"/>
      <protection/>
    </xf>
    <xf numFmtId="0" fontId="59" fillId="33"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7" fontId="3" fillId="0" borderId="0" applyFill="0" applyBorder="0" applyAlignment="0" applyProtection="0"/>
    <xf numFmtId="43" fontId="0" fillId="0" borderId="0" applyFont="0" applyFill="0" applyBorder="0" applyAlignment="0" applyProtection="0"/>
  </cellStyleXfs>
  <cellXfs count="475">
    <xf numFmtId="0" fontId="0" fillId="0" borderId="0" xfId="0" applyAlignment="1">
      <alignment/>
    </xf>
    <xf numFmtId="0" fontId="4" fillId="0" borderId="0" xfId="0" applyFont="1" applyBorder="1" applyAlignment="1">
      <alignment horizontal="center"/>
    </xf>
    <xf numFmtId="0" fontId="5" fillId="0" borderId="0" xfId="0" applyFont="1" applyBorder="1" applyAlignment="1">
      <alignment horizontal="center"/>
    </xf>
    <xf numFmtId="4" fontId="5" fillId="0" borderId="0" xfId="0" applyNumberFormat="1" applyFont="1" applyBorder="1" applyAlignment="1">
      <alignment horizontal="center"/>
    </xf>
    <xf numFmtId="0" fontId="4" fillId="0" borderId="0" xfId="0" applyFont="1" applyBorder="1" applyAlignment="1">
      <alignment vertical="top" wrapText="1"/>
    </xf>
    <xf numFmtId="49" fontId="5" fillId="0" borderId="0" xfId="59" applyNumberFormat="1" applyFont="1" applyBorder="1" applyAlignment="1">
      <alignment horizontal="center" vertical="top" wrapText="1"/>
      <protection/>
    </xf>
    <xf numFmtId="2" fontId="5" fillId="0" borderId="0" xfId="59" applyNumberFormat="1" applyFont="1" applyBorder="1" applyAlignment="1">
      <alignment horizontal="center" wrapText="1"/>
      <protection/>
    </xf>
    <xf numFmtId="0" fontId="5" fillId="0" borderId="0" xfId="0" applyFont="1" applyBorder="1" applyAlignment="1">
      <alignment vertical="top" wrapText="1"/>
    </xf>
    <xf numFmtId="181" fontId="5" fillId="0" borderId="0" xfId="0" applyNumberFormat="1" applyFont="1" applyBorder="1" applyAlignment="1">
      <alignment horizontal="right"/>
    </xf>
    <xf numFmtId="4" fontId="5" fillId="0" borderId="0" xfId="0" applyNumberFormat="1" applyFont="1" applyBorder="1" applyAlignment="1">
      <alignment horizontal="right"/>
    </xf>
    <xf numFmtId="0" fontId="5" fillId="0" borderId="0" xfId="0" applyFont="1" applyBorder="1" applyAlignment="1">
      <alignment horizontal="justify" vertical="top" wrapText="1"/>
    </xf>
    <xf numFmtId="49" fontId="4" fillId="0" borderId="0" xfId="59" applyNumberFormat="1" applyFont="1" applyBorder="1" applyAlignment="1">
      <alignment horizontal="justify" wrapText="1"/>
      <protection/>
    </xf>
    <xf numFmtId="4" fontId="5" fillId="0" borderId="0" xfId="59" applyNumberFormat="1" applyFont="1" applyBorder="1" applyAlignment="1">
      <alignment horizontal="center"/>
      <protection/>
    </xf>
    <xf numFmtId="49" fontId="4" fillId="0" borderId="0" xfId="59" applyNumberFormat="1" applyFont="1" applyBorder="1" applyAlignment="1">
      <alignment horizontal="center" vertical="top" wrapText="1"/>
      <protection/>
    </xf>
    <xf numFmtId="2" fontId="5" fillId="0" borderId="11" xfId="59" applyNumberFormat="1" applyFont="1" applyBorder="1" applyAlignment="1">
      <alignment horizontal="center" wrapText="1"/>
      <protection/>
    </xf>
    <xf numFmtId="0" fontId="5" fillId="0" borderId="0" xfId="0" applyFont="1" applyBorder="1" applyAlignment="1">
      <alignment/>
    </xf>
    <xf numFmtId="0" fontId="5" fillId="0" borderId="0" xfId="0" applyFont="1" applyBorder="1" applyAlignment="1">
      <alignment horizontal="right"/>
    </xf>
    <xf numFmtId="4" fontId="5" fillId="0" borderId="11" xfId="0" applyNumberFormat="1" applyFont="1" applyBorder="1" applyAlignment="1">
      <alignment horizontal="right"/>
    </xf>
    <xf numFmtId="4" fontId="5" fillId="0" borderId="0" xfId="0" applyNumberFormat="1" applyFont="1" applyBorder="1" applyAlignment="1">
      <alignment vertical="center"/>
    </xf>
    <xf numFmtId="0" fontId="5" fillId="0" borderId="0" xfId="0" applyFont="1" applyBorder="1" applyAlignment="1">
      <alignment horizontal="left" vertical="top" wrapText="1"/>
    </xf>
    <xf numFmtId="4" fontId="5" fillId="0" borderId="0" xfId="0" applyNumberFormat="1" applyFont="1" applyFill="1" applyBorder="1" applyAlignment="1">
      <alignment vertical="center"/>
    </xf>
    <xf numFmtId="0" fontId="4" fillId="34" borderId="0" xfId="0" applyFont="1" applyFill="1" applyBorder="1" applyAlignment="1">
      <alignment horizontal="center"/>
    </xf>
    <xf numFmtId="4" fontId="4" fillId="34" borderId="0" xfId="0" applyNumberFormat="1" applyFont="1" applyFill="1" applyBorder="1" applyAlignment="1">
      <alignment horizontal="center"/>
    </xf>
    <xf numFmtId="0" fontId="4" fillId="0" borderId="0" xfId="58" applyFont="1" applyFill="1" applyBorder="1" applyAlignment="1">
      <alignment horizontal="justify" vertical="top"/>
      <protection/>
    </xf>
    <xf numFmtId="0" fontId="5" fillId="0" borderId="0" xfId="58" applyFont="1" applyFill="1" applyBorder="1" applyAlignment="1">
      <alignment horizontal="center"/>
      <protection/>
    </xf>
    <xf numFmtId="0" fontId="3" fillId="0" borderId="0" xfId="58">
      <alignment/>
      <protection/>
    </xf>
    <xf numFmtId="0" fontId="9" fillId="0" borderId="0" xfId="58" applyNumberFormat="1" applyFont="1" applyFill="1" applyBorder="1" applyAlignment="1">
      <alignment vertical="top"/>
      <protection/>
    </xf>
    <xf numFmtId="0" fontId="4" fillId="0" borderId="0" xfId="54" applyFont="1">
      <alignment/>
      <protection/>
    </xf>
    <xf numFmtId="0" fontId="3" fillId="0" borderId="0" xfId="58" applyBorder="1">
      <alignment/>
      <protection/>
    </xf>
    <xf numFmtId="189" fontId="4" fillId="0" borderId="0" xfId="58" applyNumberFormat="1" applyFont="1" applyFill="1" applyBorder="1" applyAlignment="1">
      <alignment horizontal="right" wrapText="1"/>
      <protection/>
    </xf>
    <xf numFmtId="4" fontId="5" fillId="0" borderId="0" xfId="34" applyNumberFormat="1" applyFont="1" applyFill="1" applyBorder="1" applyAlignment="1" applyProtection="1">
      <alignment horizontal="right"/>
      <protection/>
    </xf>
    <xf numFmtId="49" fontId="4" fillId="0" borderId="0" xfId="58" applyNumberFormat="1" applyFont="1" applyFill="1" applyBorder="1" applyAlignment="1">
      <alignment horizontal="justify" vertical="top"/>
      <protection/>
    </xf>
    <xf numFmtId="0" fontId="3" fillId="0" borderId="0" xfId="58" applyAlignment="1">
      <alignment horizontal="right"/>
      <protection/>
    </xf>
    <xf numFmtId="4" fontId="4" fillId="0" borderId="0" xfId="58" applyNumberFormat="1" applyFont="1" applyFill="1" applyBorder="1" applyAlignment="1">
      <alignment horizontal="right" vertical="top"/>
      <protection/>
    </xf>
    <xf numFmtId="0" fontId="3" fillId="0" borderId="0" xfId="58" applyFont="1" applyFill="1">
      <alignment/>
      <protection/>
    </xf>
    <xf numFmtId="0" fontId="4" fillId="0" borderId="0" xfId="58" applyNumberFormat="1" applyFont="1" applyFill="1" applyBorder="1" applyAlignment="1">
      <alignment vertical="top"/>
      <protection/>
    </xf>
    <xf numFmtId="0" fontId="3" fillId="0" borderId="0" xfId="58" applyFont="1">
      <alignment/>
      <protection/>
    </xf>
    <xf numFmtId="0" fontId="4" fillId="0" borderId="0" xfId="58" applyFont="1" applyFill="1" applyBorder="1" applyAlignment="1">
      <alignment vertical="center" wrapText="1"/>
      <protection/>
    </xf>
    <xf numFmtId="189" fontId="4" fillId="0" borderId="0" xfId="58" applyNumberFormat="1" applyFont="1" applyFill="1" applyBorder="1" applyAlignment="1">
      <alignment horizontal="right"/>
      <protection/>
    </xf>
    <xf numFmtId="0" fontId="3" fillId="0" borderId="12" xfId="58" applyFont="1" applyBorder="1">
      <alignment/>
      <protection/>
    </xf>
    <xf numFmtId="189" fontId="4" fillId="0" borderId="12" xfId="58" applyNumberFormat="1" applyFont="1" applyFill="1" applyBorder="1" applyAlignment="1">
      <alignment horizontal="right" wrapText="1"/>
      <protection/>
    </xf>
    <xf numFmtId="0" fontId="3" fillId="0" borderId="11" xfId="58" applyFont="1" applyBorder="1">
      <alignment/>
      <protection/>
    </xf>
    <xf numFmtId="189" fontId="4" fillId="0" borderId="11" xfId="58" applyNumberFormat="1" applyFont="1" applyFill="1" applyBorder="1" applyAlignment="1">
      <alignment horizontal="right" wrapText="1"/>
      <protection/>
    </xf>
    <xf numFmtId="0" fontId="3" fillId="34" borderId="13" xfId="58" applyFont="1" applyFill="1" applyBorder="1">
      <alignment/>
      <protection/>
    </xf>
    <xf numFmtId="189" fontId="4" fillId="34" borderId="13" xfId="58" applyNumberFormat="1" applyFont="1" applyFill="1" applyBorder="1" applyAlignment="1">
      <alignment horizontal="right" wrapText="1"/>
      <protection/>
    </xf>
    <xf numFmtId="0" fontId="4" fillId="0" borderId="12" xfId="58" applyFont="1" applyFill="1" applyBorder="1" applyAlignment="1">
      <alignment horizontal="right" vertical="center" wrapText="1"/>
      <protection/>
    </xf>
    <xf numFmtId="0" fontId="4" fillId="0" borderId="11" xfId="58" applyFont="1" applyFill="1" applyBorder="1" applyAlignment="1">
      <alignment horizontal="right" vertical="center" wrapText="1"/>
      <protection/>
    </xf>
    <xf numFmtId="0" fontId="4" fillId="34" borderId="13" xfId="58" applyFont="1" applyFill="1" applyBorder="1" applyAlignment="1">
      <alignment horizontal="right" vertical="center" wrapText="1"/>
      <protection/>
    </xf>
    <xf numFmtId="49" fontId="4" fillId="0" borderId="0" xfId="58" applyNumberFormat="1" applyFont="1" applyBorder="1" applyAlignment="1">
      <alignment horizontal="right" vertical="center" wrapText="1"/>
      <protection/>
    </xf>
    <xf numFmtId="49" fontId="4" fillId="0" borderId="0" xfId="58" applyNumberFormat="1" applyFont="1" applyBorder="1" applyAlignment="1">
      <alignment horizontal="right" vertical="top" wrapText="1"/>
      <protection/>
    </xf>
    <xf numFmtId="0" fontId="3" fillId="0" borderId="12" xfId="58" applyFont="1" applyBorder="1" applyAlignment="1">
      <alignment horizontal="right"/>
      <protection/>
    </xf>
    <xf numFmtId="0" fontId="3" fillId="0" borderId="11" xfId="58" applyFont="1" applyBorder="1" applyAlignment="1">
      <alignment horizontal="right"/>
      <protection/>
    </xf>
    <xf numFmtId="0" fontId="3" fillId="34" borderId="13" xfId="58" applyFont="1" applyFill="1" applyBorder="1" applyAlignment="1">
      <alignment horizontal="right"/>
      <protection/>
    </xf>
    <xf numFmtId="0" fontId="4" fillId="0" borderId="0" xfId="54" applyFont="1" applyAlignment="1">
      <alignment vertical="center"/>
      <protection/>
    </xf>
    <xf numFmtId="0" fontId="4" fillId="0" borderId="0" xfId="58" applyFont="1" applyFill="1" applyBorder="1" applyAlignment="1">
      <alignment horizontal="right"/>
      <protection/>
    </xf>
    <xf numFmtId="0" fontId="5" fillId="0" borderId="0" xfId="60" applyFont="1" applyBorder="1" applyAlignment="1">
      <alignment horizontal="center"/>
      <protection/>
    </xf>
    <xf numFmtId="4" fontId="5" fillId="0" borderId="0" xfId="60" applyNumberFormat="1" applyFont="1" applyBorder="1" applyAlignment="1">
      <alignment horizontal="right"/>
      <protection/>
    </xf>
    <xf numFmtId="0" fontId="5" fillId="0" borderId="0" xfId="60" applyFont="1" applyBorder="1" applyAlignment="1">
      <alignment horizontal="justify" vertical="top" wrapText="1"/>
      <protection/>
    </xf>
    <xf numFmtId="4" fontId="4" fillId="0" borderId="0" xfId="0" applyNumberFormat="1" applyFont="1" applyBorder="1" applyAlignment="1">
      <alignment horizontal="right" vertical="center"/>
    </xf>
    <xf numFmtId="0" fontId="5" fillId="0" borderId="0" xfId="0" applyFont="1" applyBorder="1" applyAlignment="1">
      <alignment/>
    </xf>
    <xf numFmtId="4" fontId="4" fillId="0" borderId="0" xfId="0" applyNumberFormat="1" applyFont="1" applyBorder="1" applyAlignment="1">
      <alignment horizontal="right"/>
    </xf>
    <xf numFmtId="0" fontId="4" fillId="0" borderId="0" xfId="0" applyFont="1" applyBorder="1" applyAlignment="1">
      <alignment/>
    </xf>
    <xf numFmtId="0" fontId="4" fillId="0" borderId="0" xfId="0" applyFont="1" applyBorder="1" applyAlignment="1">
      <alignment horizontal="left"/>
    </xf>
    <xf numFmtId="0" fontId="5" fillId="0" borderId="0" xfId="0" applyFont="1" applyBorder="1" applyAlignment="1">
      <alignment horizontal="left" vertical="center"/>
    </xf>
    <xf numFmtId="4" fontId="5" fillId="0" borderId="0" xfId="0" applyNumberFormat="1" applyFont="1" applyBorder="1" applyAlignment="1">
      <alignment horizontal="right" vertical="center"/>
    </xf>
    <xf numFmtId="3" fontId="5" fillId="0" borderId="0" xfId="0" applyNumberFormat="1" applyFont="1" applyBorder="1" applyAlignment="1">
      <alignment horizontal="right"/>
    </xf>
    <xf numFmtId="0" fontId="5" fillId="0" borderId="0" xfId="0" applyFont="1" applyBorder="1" applyAlignment="1">
      <alignment vertical="top"/>
    </xf>
    <xf numFmtId="0" fontId="5" fillId="0" borderId="0" xfId="0" applyFont="1" applyAlignment="1">
      <alignment horizontal="center"/>
    </xf>
    <xf numFmtId="4" fontId="5" fillId="0" borderId="11" xfId="0" applyNumberFormat="1" applyFont="1" applyFill="1" applyBorder="1" applyAlignment="1">
      <alignment vertical="center"/>
    </xf>
    <xf numFmtId="0" fontId="5" fillId="0" borderId="0" xfId="0" applyFont="1" applyBorder="1" applyAlignment="1">
      <alignment horizontal="left" wrapText="1"/>
    </xf>
    <xf numFmtId="0" fontId="5" fillId="0" borderId="0" xfId="0" applyFont="1" applyAlignment="1">
      <alignment horizontal="justify"/>
    </xf>
    <xf numFmtId="0" fontId="5" fillId="0" borderId="0" xfId="0" applyFont="1" applyAlignment="1">
      <alignment horizontal="right"/>
    </xf>
    <xf numFmtId="4" fontId="4" fillId="0" borderId="0" xfId="0" applyNumberFormat="1" applyFont="1" applyBorder="1" applyAlignment="1">
      <alignment/>
    </xf>
    <xf numFmtId="0" fontId="5" fillId="0" borderId="0" xfId="0" applyFont="1" applyBorder="1" applyAlignment="1">
      <alignment horizontal="left" vertical="center" wrapText="1"/>
    </xf>
    <xf numFmtId="4" fontId="5" fillId="0" borderId="0" xfId="0" applyNumberFormat="1" applyFont="1" applyBorder="1" applyAlignment="1">
      <alignment horizontal="right" vertical="top"/>
    </xf>
    <xf numFmtId="0" fontId="5" fillId="0" borderId="0" xfId="0" applyFont="1" applyBorder="1" applyAlignment="1">
      <alignment horizontal="center" vertical="top"/>
    </xf>
    <xf numFmtId="0" fontId="5" fillId="0" borderId="0" xfId="0" applyFont="1" applyBorder="1" applyAlignment="1">
      <alignment horizontal="right" vertical="top"/>
    </xf>
    <xf numFmtId="189" fontId="3" fillId="0" borderId="0" xfId="58" applyNumberFormat="1" applyFont="1">
      <alignment/>
      <protection/>
    </xf>
    <xf numFmtId="0" fontId="4" fillId="0" borderId="0" xfId="0" applyFont="1" applyBorder="1" applyAlignment="1">
      <alignment horizontal="left" wrapText="1"/>
    </xf>
    <xf numFmtId="4" fontId="4" fillId="34" borderId="12" xfId="0" applyNumberFormat="1" applyFont="1" applyFill="1" applyBorder="1" applyAlignment="1">
      <alignment vertical="center"/>
    </xf>
    <xf numFmtId="4" fontId="4" fillId="34" borderId="13" xfId="0" applyNumberFormat="1" applyFont="1" applyFill="1" applyBorder="1" applyAlignment="1">
      <alignment horizontal="center"/>
    </xf>
    <xf numFmtId="4" fontId="4" fillId="0" borderId="0" xfId="59" applyNumberFormat="1" applyFont="1" applyBorder="1" applyAlignment="1">
      <alignment horizontal="center"/>
      <protection/>
    </xf>
    <xf numFmtId="181" fontId="5" fillId="0" borderId="0" xfId="0" applyNumberFormat="1" applyFont="1" applyFill="1" applyBorder="1" applyAlignment="1">
      <alignment horizontal="right"/>
    </xf>
    <xf numFmtId="4" fontId="5" fillId="34" borderId="13" xfId="0" applyNumberFormat="1" applyFont="1" applyFill="1" applyBorder="1" applyAlignment="1">
      <alignment vertical="center"/>
    </xf>
    <xf numFmtId="0" fontId="5" fillId="0" borderId="0" xfId="60" applyFont="1" applyBorder="1" applyAlignment="1">
      <alignment horizontal="justify" wrapText="1"/>
      <protection/>
    </xf>
    <xf numFmtId="4" fontId="5" fillId="0" borderId="11" xfId="59" applyNumberFormat="1" applyFont="1" applyBorder="1" applyAlignment="1">
      <alignment horizontal="center"/>
      <protection/>
    </xf>
    <xf numFmtId="0" fontId="4" fillId="0" borderId="0" xfId="0" applyFont="1" applyBorder="1" applyAlignment="1">
      <alignment horizontal="right"/>
    </xf>
    <xf numFmtId="3" fontId="5" fillId="0" borderId="0" xfId="0" applyNumberFormat="1" applyFont="1" applyBorder="1" applyAlignment="1">
      <alignment/>
    </xf>
    <xf numFmtId="0" fontId="4" fillId="34" borderId="0" xfId="0" applyFont="1" applyFill="1" applyBorder="1" applyAlignment="1">
      <alignment horizontal="left"/>
    </xf>
    <xf numFmtId="0" fontId="4" fillId="34" borderId="0" xfId="0" applyFont="1" applyFill="1" applyBorder="1" applyAlignment="1">
      <alignment vertical="center"/>
    </xf>
    <xf numFmtId="0" fontId="4" fillId="34" borderId="0" xfId="0" applyFont="1" applyFill="1" applyBorder="1" applyAlignment="1">
      <alignment horizontal="right"/>
    </xf>
    <xf numFmtId="4" fontId="4" fillId="34" borderId="0" xfId="0" applyNumberFormat="1" applyFont="1" applyFill="1" applyBorder="1" applyAlignment="1">
      <alignment vertical="center"/>
    </xf>
    <xf numFmtId="4" fontId="5" fillId="0" borderId="0" xfId="0" applyNumberFormat="1" applyFont="1" applyFill="1" applyBorder="1" applyAlignment="1">
      <alignment/>
    </xf>
    <xf numFmtId="4" fontId="4" fillId="34" borderId="0" xfId="0" applyNumberFormat="1" applyFont="1" applyFill="1" applyBorder="1" applyAlignment="1">
      <alignment horizontal="right" vertical="center"/>
    </xf>
    <xf numFmtId="4" fontId="4" fillId="34" borderId="12" xfId="0" applyNumberFormat="1" applyFont="1" applyFill="1" applyBorder="1" applyAlignment="1">
      <alignment horizontal="right" vertical="center"/>
    </xf>
    <xf numFmtId="0" fontId="5" fillId="0" borderId="0" xfId="60" applyFont="1" applyBorder="1" applyAlignment="1">
      <alignment horizontal="left" vertical="top" wrapText="1"/>
      <protection/>
    </xf>
    <xf numFmtId="3" fontId="5" fillId="0" borderId="0" xfId="60" applyNumberFormat="1" applyFont="1" applyBorder="1" applyAlignment="1">
      <alignment horizontal="right"/>
      <protection/>
    </xf>
    <xf numFmtId="0" fontId="5" fillId="0" borderId="0" xfId="60" applyFont="1" applyBorder="1" applyAlignment="1">
      <alignment horizontal="right"/>
      <protection/>
    </xf>
    <xf numFmtId="4" fontId="5" fillId="0" borderId="0" xfId="0" applyNumberFormat="1" applyFont="1" applyFill="1" applyBorder="1" applyAlignment="1">
      <alignment horizontal="right" vertical="top"/>
    </xf>
    <xf numFmtId="3" fontId="4" fillId="34" borderId="13" xfId="0" applyNumberFormat="1" applyFont="1" applyFill="1" applyBorder="1" applyAlignment="1">
      <alignment horizontal="right"/>
    </xf>
    <xf numFmtId="4" fontId="5" fillId="0" borderId="0" xfId="79" applyNumberFormat="1" applyFont="1" applyFill="1" applyBorder="1" applyAlignment="1" applyProtection="1">
      <alignment horizontal="right"/>
      <protection/>
    </xf>
    <xf numFmtId="0" fontId="60" fillId="0" borderId="0" xfId="0" applyFont="1" applyBorder="1" applyAlignment="1">
      <alignment horizontal="center"/>
    </xf>
    <xf numFmtId="0" fontId="5" fillId="0" borderId="0" xfId="0" applyFont="1" applyBorder="1" applyAlignment="1">
      <alignment horizontal="justify" vertical="top" wrapText="1"/>
    </xf>
    <xf numFmtId="2" fontId="5" fillId="0" borderId="0" xfId="59" applyNumberFormat="1" applyFont="1" applyBorder="1" applyAlignment="1">
      <alignment horizontal="center" wrapText="1"/>
      <protection/>
    </xf>
    <xf numFmtId="4" fontId="5" fillId="0" borderId="0" xfId="59" applyNumberFormat="1" applyFont="1" applyBorder="1" applyAlignment="1">
      <alignment horizontal="center" wrapText="1"/>
      <protection/>
    </xf>
    <xf numFmtId="4" fontId="5" fillId="0" borderId="0" xfId="0" applyNumberFormat="1" applyFont="1" applyBorder="1" applyAlignment="1">
      <alignment horizontal="center"/>
    </xf>
    <xf numFmtId="4" fontId="5" fillId="0" borderId="0" xfId="0" applyNumberFormat="1" applyFont="1" applyBorder="1" applyAlignment="1">
      <alignment horizontal="right"/>
    </xf>
    <xf numFmtId="49" fontId="5" fillId="0" borderId="0" xfId="59" applyNumberFormat="1" applyFont="1" applyBorder="1" applyAlignment="1">
      <alignment horizontal="center" vertical="top" wrapText="1"/>
      <protection/>
    </xf>
    <xf numFmtId="0" fontId="5" fillId="0" borderId="0" xfId="0" applyFont="1" applyBorder="1" applyAlignment="1">
      <alignment horizontal="justify" vertical="top"/>
    </xf>
    <xf numFmtId="0" fontId="5" fillId="0" borderId="0" xfId="0" applyFont="1" applyBorder="1" applyAlignment="1">
      <alignment horizontal="center"/>
    </xf>
    <xf numFmtId="0" fontId="5" fillId="0" borderId="0" xfId="0" applyFont="1" applyBorder="1" applyAlignment="1">
      <alignment vertical="top" wrapText="1"/>
    </xf>
    <xf numFmtId="0" fontId="4" fillId="0" borderId="0" xfId="0" applyFont="1" applyBorder="1" applyAlignment="1">
      <alignment vertical="top" wrapText="1"/>
    </xf>
    <xf numFmtId="0" fontId="61" fillId="0" borderId="0" xfId="0" applyFont="1" applyBorder="1" applyAlignment="1">
      <alignment horizontal="center"/>
    </xf>
    <xf numFmtId="4" fontId="60" fillId="0" borderId="0" xfId="0" applyNumberFormat="1" applyFont="1" applyBorder="1" applyAlignment="1">
      <alignment horizontal="center"/>
    </xf>
    <xf numFmtId="0" fontId="4" fillId="34" borderId="12" xfId="0" applyFont="1" applyFill="1" applyBorder="1" applyAlignment="1">
      <alignment vertical="top"/>
    </xf>
    <xf numFmtId="0" fontId="4" fillId="34" borderId="0" xfId="0" applyFont="1" applyFill="1" applyBorder="1" applyAlignment="1">
      <alignment vertical="top"/>
    </xf>
    <xf numFmtId="0" fontId="4" fillId="0" borderId="11" xfId="0" applyFont="1" applyBorder="1" applyAlignment="1">
      <alignment vertical="top" wrapText="1"/>
    </xf>
    <xf numFmtId="0" fontId="5" fillId="0" borderId="11" xfId="0" applyFont="1" applyBorder="1" applyAlignment="1">
      <alignment vertical="top" wrapText="1"/>
    </xf>
    <xf numFmtId="0" fontId="4" fillId="0" borderId="0" xfId="0" applyFont="1" applyBorder="1" applyAlignment="1">
      <alignment vertical="center"/>
    </xf>
    <xf numFmtId="0" fontId="5" fillId="0" borderId="0" xfId="0" applyFont="1" applyBorder="1" applyAlignment="1">
      <alignment wrapText="1"/>
    </xf>
    <xf numFmtId="4" fontId="5" fillId="0" borderId="0" xfId="0" applyNumberFormat="1" applyFont="1" applyFill="1" applyBorder="1" applyAlignment="1">
      <alignment vertical="center"/>
    </xf>
    <xf numFmtId="0" fontId="4" fillId="0" borderId="0" xfId="0" applyFont="1" applyFill="1" applyAlignment="1">
      <alignment horizontal="right" vertical="top"/>
    </xf>
    <xf numFmtId="0" fontId="0" fillId="0" borderId="0" xfId="55" applyFill="1">
      <alignment/>
      <protection/>
    </xf>
    <xf numFmtId="0" fontId="5" fillId="0" borderId="0" xfId="55" applyFont="1" applyFill="1">
      <alignment/>
      <protection/>
    </xf>
    <xf numFmtId="0" fontId="5" fillId="0" borderId="0" xfId="55" applyFont="1">
      <alignment/>
      <protection/>
    </xf>
    <xf numFmtId="0" fontId="60" fillId="0" borderId="0" xfId="55" applyFont="1">
      <alignment/>
      <protection/>
    </xf>
    <xf numFmtId="0" fontId="0" fillId="0" borderId="0" xfId="55">
      <alignment/>
      <protection/>
    </xf>
    <xf numFmtId="0" fontId="4" fillId="34" borderId="13" xfId="60" applyFont="1" applyFill="1" applyBorder="1" applyAlignment="1">
      <alignment horizontal="center"/>
      <protection/>
    </xf>
    <xf numFmtId="49" fontId="4" fillId="34" borderId="13" xfId="60" applyNumberFormat="1" applyFont="1" applyFill="1" applyBorder="1" applyAlignment="1">
      <alignment horizontal="center"/>
      <protection/>
    </xf>
    <xf numFmtId="4" fontId="4" fillId="34" borderId="13" xfId="60" applyNumberFormat="1" applyFont="1" applyFill="1" applyBorder="1" applyAlignment="1">
      <alignment horizontal="center"/>
      <protection/>
    </xf>
    <xf numFmtId="0" fontId="5" fillId="0" borderId="0" xfId="61" applyFont="1" applyBorder="1">
      <alignment/>
      <protection/>
    </xf>
    <xf numFmtId="0" fontId="4" fillId="0" borderId="0" xfId="61" applyFont="1" applyFill="1" applyBorder="1" applyAlignment="1" applyProtection="1">
      <alignment horizontal="center" vertical="center" wrapText="1"/>
      <protection/>
    </xf>
    <xf numFmtId="4" fontId="4" fillId="0" borderId="0" xfId="61" applyNumberFormat="1" applyFont="1" applyFill="1" applyBorder="1" applyAlignment="1" applyProtection="1">
      <alignment horizontal="center" vertical="center"/>
      <protection/>
    </xf>
    <xf numFmtId="4" fontId="4" fillId="0" borderId="0" xfId="61" applyNumberFormat="1" applyFont="1" applyFill="1" applyBorder="1" applyAlignment="1" applyProtection="1">
      <alignment horizontal="center" vertical="center" wrapText="1"/>
      <protection/>
    </xf>
    <xf numFmtId="0" fontId="5" fillId="0" borderId="0" xfId="61" applyFont="1">
      <alignment/>
      <protection/>
    </xf>
    <xf numFmtId="49" fontId="4" fillId="35" borderId="13" xfId="61" applyNumberFormat="1" applyFont="1" applyFill="1" applyBorder="1" applyAlignment="1">
      <alignment horizontal="left" vertical="top"/>
      <protection/>
    </xf>
    <xf numFmtId="0" fontId="4" fillId="35" borderId="13" xfId="61" applyFont="1" applyFill="1" applyBorder="1" applyAlignment="1">
      <alignment horizontal="justify" vertical="center" wrapText="1"/>
      <protection/>
    </xf>
    <xf numFmtId="0" fontId="5" fillId="35" borderId="13" xfId="61" applyFont="1" applyFill="1" applyBorder="1" applyAlignment="1">
      <alignment horizontal="center"/>
      <protection/>
    </xf>
    <xf numFmtId="4" fontId="5" fillId="35" borderId="13" xfId="79" applyNumberFormat="1" applyFont="1" applyFill="1" applyBorder="1" applyAlignment="1" applyProtection="1">
      <alignment horizontal="center"/>
      <protection/>
    </xf>
    <xf numFmtId="4" fontId="5" fillId="34" borderId="13" xfId="61" applyNumberFormat="1" applyFont="1" applyFill="1" applyBorder="1" applyAlignment="1">
      <alignment horizontal="right"/>
      <protection/>
    </xf>
    <xf numFmtId="4" fontId="5" fillId="34" borderId="13" xfId="61" applyNumberFormat="1" applyFont="1" applyFill="1" applyBorder="1" applyAlignment="1">
      <alignment/>
      <protection/>
    </xf>
    <xf numFmtId="49" fontId="5" fillId="0" borderId="0" xfId="61" applyNumberFormat="1" applyFont="1" applyFill="1" applyBorder="1" applyAlignment="1">
      <alignment horizontal="center" vertical="top" wrapText="1"/>
      <protection/>
    </xf>
    <xf numFmtId="49" fontId="5" fillId="0" borderId="0" xfId="61" applyNumberFormat="1" applyFont="1" applyFill="1" applyBorder="1" applyAlignment="1">
      <alignment horizontal="justify" vertical="top" wrapText="1"/>
      <protection/>
    </xf>
    <xf numFmtId="4" fontId="5" fillId="0" borderId="0" xfId="79" applyNumberFormat="1" applyFont="1" applyFill="1" applyBorder="1" applyAlignment="1" applyProtection="1">
      <alignment horizontal="right"/>
      <protection/>
    </xf>
    <xf numFmtId="49" fontId="4" fillId="34" borderId="13" xfId="61" applyNumberFormat="1" applyFont="1" applyFill="1" applyBorder="1" applyAlignment="1">
      <alignment horizontal="left" vertical="top"/>
      <protection/>
    </xf>
    <xf numFmtId="0" fontId="4" fillId="34" borderId="13" xfId="61" applyFont="1" applyFill="1" applyBorder="1" applyAlignment="1">
      <alignment horizontal="justify" vertical="center" wrapText="1"/>
      <protection/>
    </xf>
    <xf numFmtId="0" fontId="5" fillId="34" borderId="13" xfId="61" applyFont="1" applyFill="1" applyBorder="1">
      <alignment/>
      <protection/>
    </xf>
    <xf numFmtId="49" fontId="4" fillId="0" borderId="0" xfId="61" applyNumberFormat="1" applyFont="1" applyFill="1" applyBorder="1" applyAlignment="1">
      <alignment horizontal="left" vertical="top" wrapText="1"/>
      <protection/>
    </xf>
    <xf numFmtId="49" fontId="4" fillId="0" borderId="0" xfId="61" applyNumberFormat="1" applyFont="1" applyFill="1" applyBorder="1" applyAlignment="1">
      <alignment horizontal="justify" vertical="top" wrapText="1"/>
      <protection/>
    </xf>
    <xf numFmtId="49" fontId="4" fillId="0" borderId="0" xfId="61" applyNumberFormat="1" applyFont="1" applyFill="1" applyBorder="1" applyAlignment="1">
      <alignment horizontal="center" vertical="top" wrapText="1"/>
      <protection/>
    </xf>
    <xf numFmtId="4" fontId="4" fillId="0" borderId="0" xfId="79" applyNumberFormat="1" applyFont="1" applyFill="1" applyBorder="1" applyAlignment="1" applyProtection="1">
      <alignment horizontal="right"/>
      <protection/>
    </xf>
    <xf numFmtId="49" fontId="5" fillId="0" borderId="0" xfId="61" applyNumberFormat="1" applyFont="1" applyFill="1" applyBorder="1" applyAlignment="1">
      <alignment horizontal="left" vertical="top" wrapText="1"/>
      <protection/>
    </xf>
    <xf numFmtId="192" fontId="5" fillId="0" borderId="0" xfId="61" applyNumberFormat="1" applyFont="1" applyFill="1" applyBorder="1" applyAlignment="1">
      <alignment horizontal="justify" vertical="top" wrapText="1"/>
      <protection/>
    </xf>
    <xf numFmtId="0" fontId="5" fillId="0" borderId="0" xfId="61" applyFont="1" applyFill="1" applyBorder="1" applyAlignment="1">
      <alignment horizontal="center"/>
      <protection/>
    </xf>
    <xf numFmtId="4" fontId="5" fillId="0" borderId="0" xfId="61" applyNumberFormat="1" applyFont="1" applyFill="1" applyAlignment="1">
      <alignment horizontal="right" vertical="top"/>
      <protection/>
    </xf>
    <xf numFmtId="4" fontId="5" fillId="0" borderId="0" xfId="61" applyNumberFormat="1" applyFont="1" applyFill="1" applyAlignment="1">
      <alignment horizontal="right"/>
      <protection/>
    </xf>
    <xf numFmtId="4" fontId="4" fillId="34" borderId="13" xfId="61" applyNumberFormat="1" applyFont="1" applyFill="1" applyBorder="1" applyAlignment="1">
      <alignment horizontal="right" vertical="top"/>
      <protection/>
    </xf>
    <xf numFmtId="4" fontId="4" fillId="0" borderId="0" xfId="61" applyNumberFormat="1" applyFont="1" applyFill="1" applyAlignment="1">
      <alignment horizontal="right"/>
      <protection/>
    </xf>
    <xf numFmtId="49" fontId="5" fillId="0" borderId="0" xfId="59" applyNumberFormat="1" applyFont="1" applyFill="1" applyBorder="1" applyAlignment="1">
      <alignment horizontal="justify"/>
      <protection/>
    </xf>
    <xf numFmtId="4" fontId="5" fillId="0" borderId="0" xfId="59" applyNumberFormat="1" applyFont="1" applyFill="1" applyBorder="1" applyAlignment="1">
      <alignment horizontal="center" wrapText="1"/>
      <protection/>
    </xf>
    <xf numFmtId="181" fontId="5" fillId="0" borderId="0" xfId="61" applyNumberFormat="1" applyFont="1" applyFill="1" applyBorder="1" applyAlignment="1">
      <alignment horizontal="right"/>
      <protection/>
    </xf>
    <xf numFmtId="0" fontId="4" fillId="0" borderId="0" xfId="61" applyFont="1" applyFill="1" applyAlignment="1">
      <alignment horizontal="right" vertical="top"/>
      <protection/>
    </xf>
    <xf numFmtId="0" fontId="4" fillId="34" borderId="13" xfId="61" applyFont="1" applyFill="1" applyBorder="1" applyAlignment="1">
      <alignment horizontal="justify" vertical="top"/>
      <protection/>
    </xf>
    <xf numFmtId="0" fontId="5" fillId="34" borderId="13" xfId="61" applyFont="1" applyFill="1" applyBorder="1" applyAlignment="1">
      <alignment horizontal="center"/>
      <protection/>
    </xf>
    <xf numFmtId="4" fontId="5" fillId="34" borderId="13" xfId="79" applyNumberFormat="1" applyFont="1" applyFill="1" applyBorder="1" applyAlignment="1" applyProtection="1">
      <alignment horizontal="center"/>
      <protection/>
    </xf>
    <xf numFmtId="4" fontId="4" fillId="34" borderId="13" xfId="61" applyNumberFormat="1" applyFont="1" applyFill="1" applyBorder="1" applyAlignment="1" applyProtection="1">
      <alignment horizontal="right"/>
      <protection/>
    </xf>
    <xf numFmtId="4" fontId="5" fillId="0" borderId="0" xfId="61" applyNumberFormat="1" applyFont="1" applyAlignment="1">
      <alignment horizontal="center"/>
      <protection/>
    </xf>
    <xf numFmtId="0" fontId="4" fillId="34" borderId="13" xfId="0" applyFont="1" applyFill="1" applyBorder="1" applyAlignment="1">
      <alignment/>
    </xf>
    <xf numFmtId="0" fontId="4" fillId="34" borderId="13" xfId="0" applyFont="1" applyFill="1" applyBorder="1" applyAlignment="1">
      <alignment horizontal="center"/>
    </xf>
    <xf numFmtId="4" fontId="4" fillId="34" borderId="13" xfId="0" applyNumberFormat="1" applyFont="1" applyFill="1" applyBorder="1" applyAlignment="1">
      <alignment horizontal="center"/>
    </xf>
    <xf numFmtId="0" fontId="5" fillId="0" borderId="0" xfId="0" applyFont="1" applyAlignment="1">
      <alignment/>
    </xf>
    <xf numFmtId="0" fontId="5" fillId="0" borderId="0" xfId="0" applyFont="1" applyBorder="1" applyAlignment="1">
      <alignment/>
    </xf>
    <xf numFmtId="0" fontId="4" fillId="0" borderId="0" xfId="0" applyFont="1" applyBorder="1" applyAlignment="1">
      <alignment horizontal="center"/>
    </xf>
    <xf numFmtId="0" fontId="4" fillId="34" borderId="0" xfId="0" applyFont="1" applyFill="1" applyBorder="1" applyAlignment="1">
      <alignment vertical="top" wrapText="1"/>
    </xf>
    <xf numFmtId="49" fontId="4" fillId="34" borderId="0" xfId="59" applyNumberFormat="1" applyFont="1" applyFill="1" applyAlignment="1">
      <alignment horizontal="justify" wrapText="1"/>
      <protection/>
    </xf>
    <xf numFmtId="49" fontId="4" fillId="0" borderId="0" xfId="59" applyNumberFormat="1" applyFont="1" applyBorder="1" applyAlignment="1">
      <alignment horizontal="left"/>
      <protection/>
    </xf>
    <xf numFmtId="49" fontId="4" fillId="0" borderId="0" xfId="59" applyNumberFormat="1" applyFont="1" applyBorder="1" applyAlignment="1">
      <alignment horizontal="justify"/>
      <protection/>
    </xf>
    <xf numFmtId="4" fontId="4" fillId="0" borderId="0" xfId="59" applyNumberFormat="1" applyFont="1" applyBorder="1" applyAlignment="1">
      <alignment horizontal="center"/>
      <protection/>
    </xf>
    <xf numFmtId="49" fontId="5" fillId="0" borderId="0" xfId="59" applyNumberFormat="1" applyFont="1" applyBorder="1" applyAlignment="1">
      <alignment horizontal="justify" wrapText="1"/>
      <protection/>
    </xf>
    <xf numFmtId="0" fontId="4" fillId="34" borderId="12" xfId="0" applyFont="1" applyFill="1" applyBorder="1" applyAlignment="1">
      <alignment vertical="top" wrapText="1"/>
    </xf>
    <xf numFmtId="4" fontId="4" fillId="34" borderId="12" xfId="0" applyNumberFormat="1" applyFont="1" applyFill="1" applyBorder="1" applyAlignment="1">
      <alignment horizontal="right" vertical="center"/>
    </xf>
    <xf numFmtId="0" fontId="5" fillId="0" borderId="0" xfId="0" applyFont="1" applyBorder="1" applyAlignment="1">
      <alignment horizontal="left" vertical="top" wrapText="1"/>
    </xf>
    <xf numFmtId="0" fontId="5" fillId="34" borderId="0" xfId="0" applyFont="1" applyFill="1" applyBorder="1" applyAlignment="1">
      <alignment horizontal="center"/>
    </xf>
    <xf numFmtId="4" fontId="5" fillId="34" borderId="0" xfId="0" applyNumberFormat="1" applyFont="1" applyFill="1" applyBorder="1" applyAlignment="1">
      <alignment vertical="center"/>
    </xf>
    <xf numFmtId="4" fontId="5" fillId="34" borderId="0" xfId="0" applyNumberFormat="1" applyFont="1" applyFill="1" applyBorder="1" applyAlignment="1">
      <alignment horizontal="right"/>
    </xf>
    <xf numFmtId="49" fontId="4" fillId="0" borderId="0" xfId="59" applyNumberFormat="1" applyFont="1" applyBorder="1" applyAlignment="1">
      <alignment horizontal="center" wrapText="1"/>
      <protection/>
    </xf>
    <xf numFmtId="0" fontId="4" fillId="0" borderId="0" xfId="0" applyFont="1" applyFill="1" applyAlignment="1">
      <alignment horizontal="right" vertical="top"/>
    </xf>
    <xf numFmtId="0" fontId="4" fillId="0" borderId="0" xfId="0" applyFont="1" applyFill="1" applyAlignment="1">
      <alignment/>
    </xf>
    <xf numFmtId="49" fontId="5" fillId="0" borderId="0" xfId="0" applyNumberFormat="1" applyFont="1" applyFill="1" applyBorder="1" applyAlignment="1">
      <alignment horizontal="left" vertical="top" wrapText="1"/>
    </xf>
    <xf numFmtId="0" fontId="5" fillId="0" borderId="0" xfId="0" applyFont="1" applyFill="1" applyAlignment="1">
      <alignment horizontal="justify"/>
    </xf>
    <xf numFmtId="0" fontId="5" fillId="0" borderId="0" xfId="0" applyFont="1" applyFill="1" applyAlignment="1">
      <alignment/>
    </xf>
    <xf numFmtId="0" fontId="5" fillId="0" borderId="0" xfId="0" applyFont="1" applyFill="1" applyAlignment="1">
      <alignment horizontal="left"/>
    </xf>
    <xf numFmtId="49" fontId="4" fillId="0" borderId="0" xfId="59" applyNumberFormat="1" applyFont="1" applyAlignment="1">
      <alignment horizontal="justify" wrapText="1"/>
      <protection/>
    </xf>
    <xf numFmtId="197" fontId="4" fillId="0" borderId="0" xfId="0" applyNumberFormat="1" applyFont="1" applyFill="1" applyBorder="1" applyAlignment="1">
      <alignment horizontal="left" vertical="top" shrinkToFit="1"/>
    </xf>
    <xf numFmtId="49" fontId="4" fillId="0" borderId="0" xfId="59" applyNumberFormat="1" applyFont="1" applyAlignment="1">
      <alignment horizontal="justify" vertical="top" wrapText="1"/>
      <protection/>
    </xf>
    <xf numFmtId="49" fontId="5" fillId="0" borderId="0" xfId="0" applyNumberFormat="1" applyFont="1" applyFill="1" applyBorder="1" applyAlignment="1">
      <alignment horizontal="center" vertical="top" shrinkToFit="1"/>
    </xf>
    <xf numFmtId="0" fontId="5" fillId="0" borderId="0" xfId="0" applyFont="1" applyBorder="1" applyAlignment="1">
      <alignment vertical="top"/>
    </xf>
    <xf numFmtId="49" fontId="5" fillId="0" borderId="0" xfId="59" applyNumberFormat="1" applyFont="1" applyAlignment="1">
      <alignment horizontal="justify" wrapText="1"/>
      <protection/>
    </xf>
    <xf numFmtId="49" fontId="4" fillId="34" borderId="12" xfId="59" applyNumberFormat="1" applyFont="1" applyFill="1" applyBorder="1" applyAlignment="1">
      <alignment horizontal="justify"/>
      <protection/>
    </xf>
    <xf numFmtId="4" fontId="5" fillId="34" borderId="12" xfId="59" applyNumberFormat="1" applyFont="1" applyFill="1" applyBorder="1" applyAlignment="1">
      <alignment horizontal="center"/>
      <protection/>
    </xf>
    <xf numFmtId="4" fontId="4" fillId="0" borderId="0" xfId="79" applyNumberFormat="1" applyFont="1" applyFill="1" applyBorder="1" applyAlignment="1" applyProtection="1">
      <alignment horizontal="right"/>
      <protection/>
    </xf>
    <xf numFmtId="0" fontId="4" fillId="0" borderId="0" xfId="0" applyFont="1" applyFill="1" applyBorder="1" applyAlignment="1">
      <alignment vertical="top" wrapText="1"/>
    </xf>
    <xf numFmtId="49" fontId="4" fillId="0" borderId="0" xfId="59" applyNumberFormat="1" applyFont="1" applyFill="1" applyBorder="1" applyAlignment="1">
      <alignment horizontal="justify"/>
      <protection/>
    </xf>
    <xf numFmtId="4" fontId="5" fillId="0" borderId="0" xfId="59" applyNumberFormat="1" applyFont="1" applyFill="1" applyBorder="1" applyAlignment="1">
      <alignment horizontal="center"/>
      <protection/>
    </xf>
    <xf numFmtId="4" fontId="4" fillId="0" borderId="0" xfId="0" applyNumberFormat="1" applyFont="1" applyFill="1" applyBorder="1" applyAlignment="1">
      <alignment horizontal="right" vertical="center"/>
    </xf>
    <xf numFmtId="4" fontId="5" fillId="0" borderId="0" xfId="55" applyNumberFormat="1" applyFont="1" applyBorder="1" applyAlignment="1" applyProtection="1">
      <alignment horizontal="right"/>
      <protection locked="0"/>
    </xf>
    <xf numFmtId="4" fontId="4" fillId="34" borderId="13" xfId="55" applyNumberFormat="1" applyFont="1" applyFill="1" applyBorder="1" applyAlignment="1">
      <alignment wrapText="1"/>
      <protection/>
    </xf>
    <xf numFmtId="181" fontId="5" fillId="0" borderId="0" xfId="0" applyNumberFormat="1" applyFont="1" applyBorder="1" applyAlignment="1">
      <alignment horizontal="center"/>
    </xf>
    <xf numFmtId="0" fontId="4" fillId="0" borderId="0" xfId="61" applyFont="1" applyFill="1" applyBorder="1" applyAlignment="1">
      <alignment horizontal="center" vertical="center" wrapText="1"/>
      <protection/>
    </xf>
    <xf numFmtId="0" fontId="5" fillId="0" borderId="0" xfId="0" applyFont="1" applyAlignment="1">
      <alignment/>
    </xf>
    <xf numFmtId="0" fontId="4" fillId="0" borderId="0" xfId="61" applyFont="1" applyAlignment="1">
      <alignment horizontal="left"/>
      <protection/>
    </xf>
    <xf numFmtId="0" fontId="4" fillId="0" borderId="0" xfId="61" applyFont="1" applyAlignment="1">
      <alignment/>
      <protection/>
    </xf>
    <xf numFmtId="0" fontId="5" fillId="0" borderId="0" xfId="53" applyFont="1">
      <alignment/>
      <protection/>
    </xf>
    <xf numFmtId="0" fontId="4" fillId="0" borderId="0" xfId="61" applyFont="1" applyAlignment="1">
      <alignment horizontal="left" wrapText="1"/>
      <protection/>
    </xf>
    <xf numFmtId="0" fontId="4" fillId="0" borderId="0" xfId="61" applyFont="1" applyAlignment="1">
      <alignment wrapText="1"/>
      <protection/>
    </xf>
    <xf numFmtId="0" fontId="4" fillId="0" borderId="11" xfId="61" applyFont="1" applyBorder="1" applyAlignment="1">
      <alignment horizontal="left" vertical="top" wrapText="1"/>
      <protection/>
    </xf>
    <xf numFmtId="0" fontId="4" fillId="0" borderId="11" xfId="61" applyFont="1" applyBorder="1" applyAlignment="1">
      <alignment vertical="top" wrapText="1"/>
      <protection/>
    </xf>
    <xf numFmtId="0" fontId="5" fillId="0" borderId="0" xfId="0" applyFont="1" applyBorder="1" applyAlignment="1">
      <alignment/>
    </xf>
    <xf numFmtId="0" fontId="5" fillId="0" borderId="0" xfId="61" applyFont="1" applyAlignment="1">
      <alignment horizontal="left"/>
      <protection/>
    </xf>
    <xf numFmtId="0" fontId="60" fillId="0" borderId="0" xfId="53" applyFont="1">
      <alignment/>
      <protection/>
    </xf>
    <xf numFmtId="0" fontId="60" fillId="0" borderId="0" xfId="53" applyFont="1" applyAlignment="1">
      <alignment horizontal="left"/>
      <protection/>
    </xf>
    <xf numFmtId="0" fontId="34" fillId="0" borderId="0" xfId="53" applyFont="1" applyAlignment="1">
      <alignment vertical="top" wrapText="1"/>
      <protection/>
    </xf>
    <xf numFmtId="0" fontId="35" fillId="0" borderId="0" xfId="53" applyFont="1" applyAlignment="1">
      <alignment horizontal="right"/>
      <protection/>
    </xf>
    <xf numFmtId="0" fontId="35" fillId="0" borderId="0" xfId="53" applyFont="1">
      <alignment/>
      <protection/>
    </xf>
    <xf numFmtId="49" fontId="35" fillId="0" borderId="0" xfId="53" applyNumberFormat="1" applyFont="1" applyAlignment="1">
      <alignment horizontal="right"/>
      <protection/>
    </xf>
    <xf numFmtId="0" fontId="62" fillId="0" borderId="0" xfId="53" applyFont="1" applyAlignment="1">
      <alignment horizontal="right"/>
      <protection/>
    </xf>
    <xf numFmtId="0" fontId="62" fillId="0" borderId="0" xfId="53" applyFont="1">
      <alignment/>
      <protection/>
    </xf>
    <xf numFmtId="0" fontId="5" fillId="0" borderId="0" xfId="53" applyFont="1" applyAlignment="1">
      <alignment horizontal="left"/>
      <protection/>
    </xf>
    <xf numFmtId="0" fontId="5" fillId="0" borderId="0" xfId="0" applyFont="1" applyFill="1" applyBorder="1" applyAlignment="1">
      <alignment/>
    </xf>
    <xf numFmtId="0" fontId="60" fillId="0" borderId="0" xfId="0" applyFont="1" applyAlignment="1">
      <alignment/>
    </xf>
    <xf numFmtId="49" fontId="5" fillId="0" borderId="0" xfId="59" applyNumberFormat="1" applyFont="1" applyAlignment="1">
      <alignment horizontal="justify" wrapText="1"/>
      <protection/>
    </xf>
    <xf numFmtId="192" fontId="5" fillId="0" borderId="0" xfId="0" applyNumberFormat="1" applyFont="1" applyFill="1" applyBorder="1" applyAlignment="1">
      <alignment horizontal="justify" vertical="top" wrapText="1"/>
    </xf>
    <xf numFmtId="49" fontId="5" fillId="0" borderId="0" xfId="0" applyNumberFormat="1" applyFont="1" applyFill="1" applyBorder="1" applyAlignment="1">
      <alignment horizontal="center" vertical="top" wrapText="1"/>
    </xf>
    <xf numFmtId="2" fontId="4" fillId="34" borderId="13" xfId="61" applyNumberFormat="1" applyFont="1" applyFill="1" applyBorder="1" applyAlignment="1">
      <alignment horizontal="left" vertical="top"/>
      <protection/>
    </xf>
    <xf numFmtId="49" fontId="4" fillId="0" borderId="0" xfId="59" applyNumberFormat="1" applyFont="1" applyBorder="1" applyAlignment="1">
      <alignment horizontal="left" vertical="top"/>
      <protection/>
    </xf>
    <xf numFmtId="49" fontId="4" fillId="0" borderId="0" xfId="59" applyNumberFormat="1" applyFont="1" applyBorder="1" applyAlignment="1">
      <alignment horizontal="justify" vertical="top"/>
      <protection/>
    </xf>
    <xf numFmtId="49" fontId="4" fillId="34" borderId="13" xfId="0" applyNumberFormat="1" applyFont="1" applyFill="1" applyBorder="1" applyAlignment="1">
      <alignment/>
    </xf>
    <xf numFmtId="49" fontId="4" fillId="0" borderId="0" xfId="59" applyNumberFormat="1" applyFont="1" applyBorder="1" applyAlignment="1">
      <alignment horizontal="justify" vertical="top" wrapText="1"/>
      <protection/>
    </xf>
    <xf numFmtId="4" fontId="5" fillId="0" borderId="0" xfId="59" applyNumberFormat="1" applyFont="1" applyBorder="1" applyAlignment="1">
      <alignment horizontal="center" vertical="top"/>
      <protection/>
    </xf>
    <xf numFmtId="0" fontId="4" fillId="34" borderId="13" xfId="0" applyFont="1" applyFill="1" applyBorder="1" applyAlignment="1">
      <alignment horizontal="left" vertical="top"/>
    </xf>
    <xf numFmtId="0" fontId="5" fillId="34" borderId="13" xfId="0" applyFont="1" applyFill="1" applyBorder="1" applyAlignment="1">
      <alignment horizontal="center" vertical="top"/>
    </xf>
    <xf numFmtId="4" fontId="4" fillId="0" borderId="0" xfId="0" applyNumberFormat="1" applyFont="1" applyBorder="1" applyAlignment="1">
      <alignment vertical="top"/>
    </xf>
    <xf numFmtId="4" fontId="4" fillId="0" borderId="11" xfId="0" applyNumberFormat="1" applyFont="1" applyBorder="1" applyAlignment="1">
      <alignment vertical="top"/>
    </xf>
    <xf numFmtId="4" fontId="4" fillId="34" borderId="13" xfId="0" applyNumberFormat="1" applyFont="1" applyFill="1" applyBorder="1" applyAlignment="1">
      <alignment vertical="top"/>
    </xf>
    <xf numFmtId="4" fontId="5" fillId="0" borderId="0" xfId="60" applyNumberFormat="1" applyFont="1" applyBorder="1" applyAlignment="1">
      <alignment vertical="center"/>
      <protection/>
    </xf>
    <xf numFmtId="4" fontId="5" fillId="0" borderId="0" xfId="60" applyNumberFormat="1" applyFont="1" applyBorder="1" applyAlignment="1">
      <alignment horizontal="right" vertical="center"/>
      <protection/>
    </xf>
    <xf numFmtId="4" fontId="5" fillId="0" borderId="0" xfId="60" applyNumberFormat="1" applyFont="1" applyBorder="1" applyAlignment="1">
      <alignment/>
      <protection/>
    </xf>
    <xf numFmtId="49" fontId="4" fillId="0" borderId="0" xfId="0" applyNumberFormat="1" applyFont="1" applyBorder="1" applyAlignment="1">
      <alignment horizontal="center" vertical="top" wrapText="1"/>
    </xf>
    <xf numFmtId="4" fontId="4" fillId="0" borderId="0" xfId="0" applyNumberFormat="1" applyFont="1" applyAlignment="1">
      <alignment horizontal="right"/>
    </xf>
    <xf numFmtId="0" fontId="5" fillId="0" borderId="0" xfId="60" applyFont="1" applyBorder="1" applyAlignment="1">
      <alignment horizontal="center" vertical="top"/>
      <protection/>
    </xf>
    <xf numFmtId="0" fontId="5" fillId="0" borderId="0" xfId="60" applyFont="1" applyBorder="1" applyAlignment="1">
      <alignment horizontal="right" vertical="top"/>
      <protection/>
    </xf>
    <xf numFmtId="4" fontId="5" fillId="0" borderId="0" xfId="60" applyNumberFormat="1" applyFont="1" applyBorder="1" applyAlignment="1">
      <alignment horizontal="right" vertical="top"/>
      <protection/>
    </xf>
    <xf numFmtId="0" fontId="5" fillId="0" borderId="0" xfId="60" applyFont="1" applyBorder="1" applyAlignment="1">
      <alignment horizontal="justify" vertical="top" wrapText="1"/>
      <protection/>
    </xf>
    <xf numFmtId="49" fontId="4" fillId="34" borderId="13" xfId="55" applyNumberFormat="1" applyFont="1" applyFill="1" applyBorder="1" applyAlignment="1">
      <alignment vertical="top" wrapText="1"/>
      <protection/>
    </xf>
    <xf numFmtId="0" fontId="4" fillId="34" borderId="13" xfId="55" applyFont="1" applyFill="1" applyBorder="1" applyAlignment="1">
      <alignment wrapText="1"/>
      <protection/>
    </xf>
    <xf numFmtId="49" fontId="4" fillId="34" borderId="13" xfId="0" applyNumberFormat="1" applyFont="1" applyFill="1" applyBorder="1" applyAlignment="1">
      <alignment vertical="top" wrapText="1"/>
    </xf>
    <xf numFmtId="0" fontId="4" fillId="34" borderId="13" xfId="0" applyFont="1" applyFill="1" applyBorder="1" applyAlignment="1">
      <alignment wrapText="1"/>
    </xf>
    <xf numFmtId="49" fontId="4" fillId="34" borderId="0" xfId="61" applyNumberFormat="1" applyFont="1" applyFill="1" applyBorder="1" applyAlignment="1">
      <alignment horizontal="left" vertical="top"/>
      <protection/>
    </xf>
    <xf numFmtId="0" fontId="4" fillId="34" borderId="0" xfId="61" applyFont="1" applyFill="1" applyBorder="1" applyAlignment="1">
      <alignment horizontal="justify" vertical="center" wrapText="1"/>
      <protection/>
    </xf>
    <xf numFmtId="0" fontId="5" fillId="34" borderId="0" xfId="61" applyFont="1" applyFill="1" applyBorder="1">
      <alignment/>
      <protection/>
    </xf>
    <xf numFmtId="49" fontId="4" fillId="34" borderId="12" xfId="61" applyNumberFormat="1" applyFont="1" applyFill="1" applyBorder="1" applyAlignment="1">
      <alignment horizontal="left" vertical="top"/>
      <protection/>
    </xf>
    <xf numFmtId="0" fontId="4" fillId="34" borderId="12" xfId="61" applyFont="1" applyFill="1" applyBorder="1" applyAlignment="1">
      <alignment horizontal="justify" vertical="center" wrapText="1"/>
      <protection/>
    </xf>
    <xf numFmtId="0" fontId="5" fillId="34" borderId="12" xfId="61" applyFont="1" applyFill="1" applyBorder="1">
      <alignment/>
      <protection/>
    </xf>
    <xf numFmtId="4" fontId="4" fillId="34" borderId="12" xfId="61" applyNumberFormat="1" applyFont="1" applyFill="1" applyBorder="1" applyAlignment="1">
      <alignment horizontal="right" vertical="top"/>
      <protection/>
    </xf>
    <xf numFmtId="4" fontId="4" fillId="34" borderId="0" xfId="61" applyNumberFormat="1" applyFont="1" applyFill="1" applyBorder="1" applyAlignment="1">
      <alignment horizontal="right" vertical="top"/>
      <protection/>
    </xf>
    <xf numFmtId="0" fontId="4" fillId="34" borderId="13" xfId="0" applyFont="1" applyFill="1" applyBorder="1" applyAlignment="1">
      <alignment/>
    </xf>
    <xf numFmtId="0" fontId="4" fillId="34" borderId="13" xfId="0" applyFont="1" applyFill="1" applyBorder="1" applyAlignment="1">
      <alignment horizontal="left"/>
    </xf>
    <xf numFmtId="0" fontId="4" fillId="34" borderId="13" xfId="0" applyFont="1" applyFill="1" applyBorder="1" applyAlignment="1">
      <alignment horizontal="center"/>
    </xf>
    <xf numFmtId="4" fontId="4" fillId="34" borderId="13" xfId="0" applyNumberFormat="1" applyFont="1" applyFill="1" applyBorder="1" applyAlignment="1">
      <alignment horizontal="right"/>
    </xf>
    <xf numFmtId="4" fontId="4" fillId="34" borderId="13" xfId="0" applyNumberFormat="1" applyFont="1" applyFill="1" applyBorder="1" applyAlignment="1">
      <alignment vertical="center"/>
    </xf>
    <xf numFmtId="4" fontId="4" fillId="34" borderId="13" xfId="0" applyNumberFormat="1" applyFont="1" applyFill="1" applyBorder="1" applyAlignment="1">
      <alignment/>
    </xf>
    <xf numFmtId="49" fontId="4" fillId="34" borderId="13" xfId="0" applyNumberFormat="1" applyFont="1" applyFill="1" applyBorder="1" applyAlignment="1">
      <alignment vertical="top" wrapText="1"/>
    </xf>
    <xf numFmtId="0" fontId="4" fillId="34" borderId="13" xfId="0" applyFont="1" applyFill="1" applyBorder="1" applyAlignment="1">
      <alignment wrapText="1"/>
    </xf>
    <xf numFmtId="0" fontId="4" fillId="34" borderId="13" xfId="0" applyFont="1" applyFill="1" applyBorder="1" applyAlignment="1">
      <alignment horizontal="center" wrapText="1"/>
    </xf>
    <xf numFmtId="0" fontId="4" fillId="34" borderId="13" xfId="0" applyFont="1" applyFill="1" applyBorder="1" applyAlignment="1">
      <alignment horizontal="center" wrapText="1"/>
    </xf>
    <xf numFmtId="0" fontId="5" fillId="0" borderId="0" xfId="0" applyFont="1" applyAlignment="1">
      <alignment/>
    </xf>
    <xf numFmtId="0" fontId="60" fillId="0" borderId="0" xfId="0" applyFont="1" applyBorder="1" applyAlignment="1">
      <alignment/>
    </xf>
    <xf numFmtId="0" fontId="60" fillId="0" borderId="0" xfId="0" applyFont="1" applyBorder="1" applyAlignment="1">
      <alignment vertical="center"/>
    </xf>
    <xf numFmtId="0" fontId="61" fillId="0" borderId="0" xfId="0" applyFont="1" applyBorder="1" applyAlignment="1">
      <alignment horizontal="left"/>
    </xf>
    <xf numFmtId="0" fontId="61" fillId="0" borderId="0" xfId="0" applyFont="1" applyBorder="1" applyAlignment="1">
      <alignment horizontal="right"/>
    </xf>
    <xf numFmtId="4" fontId="61" fillId="0" borderId="0" xfId="0" applyNumberFormat="1" applyFont="1" applyBorder="1" applyAlignment="1">
      <alignment horizontal="right"/>
    </xf>
    <xf numFmtId="0" fontId="60" fillId="0" borderId="0" xfId="0" applyFont="1" applyBorder="1" applyAlignment="1">
      <alignment vertical="top" wrapText="1"/>
    </xf>
    <xf numFmtId="4" fontId="60" fillId="0" borderId="0" xfId="0" applyNumberFormat="1" applyFont="1" applyBorder="1" applyAlignment="1">
      <alignment vertical="center"/>
    </xf>
    <xf numFmtId="0" fontId="60" fillId="0" borderId="0" xfId="0" applyFont="1" applyBorder="1" applyAlignment="1">
      <alignment vertical="top"/>
    </xf>
    <xf numFmtId="0" fontId="60" fillId="0" borderId="0" xfId="0" applyFont="1" applyBorder="1" applyAlignment="1">
      <alignment horizontal="left" vertical="top" wrapText="1"/>
    </xf>
    <xf numFmtId="0" fontId="60" fillId="0" borderId="0" xfId="0" applyFont="1" applyBorder="1" applyAlignment="1">
      <alignment horizontal="left" vertical="center" wrapText="1"/>
    </xf>
    <xf numFmtId="4" fontId="61" fillId="0" borderId="0" xfId="0" applyNumberFormat="1" applyFont="1" applyBorder="1" applyAlignment="1">
      <alignment horizontal="right" vertical="center"/>
    </xf>
    <xf numFmtId="0" fontId="60" fillId="0" borderId="0" xfId="60" applyFont="1" applyBorder="1" applyAlignment="1">
      <alignment vertical="top" wrapText="1"/>
      <protection/>
    </xf>
    <xf numFmtId="0" fontId="60" fillId="0" borderId="0" xfId="60" applyFont="1" applyBorder="1" applyAlignment="1">
      <alignment wrapText="1"/>
      <protection/>
    </xf>
    <xf numFmtId="0" fontId="61" fillId="0" borderId="0" xfId="0" applyFont="1" applyBorder="1" applyAlignment="1">
      <alignment/>
    </xf>
    <xf numFmtId="0" fontId="5" fillId="34" borderId="13" xfId="0" applyFont="1" applyFill="1" applyBorder="1" applyAlignment="1">
      <alignment horizontal="center"/>
    </xf>
    <xf numFmtId="0" fontId="5" fillId="34" borderId="13" xfId="0" applyFont="1" applyFill="1" applyBorder="1" applyAlignment="1">
      <alignment horizontal="right"/>
    </xf>
    <xf numFmtId="4" fontId="5" fillId="34" borderId="13" xfId="0" applyNumberFormat="1" applyFont="1" applyFill="1" applyBorder="1" applyAlignment="1">
      <alignment horizontal="right"/>
    </xf>
    <xf numFmtId="0" fontId="5" fillId="0" borderId="0" xfId="0" applyFont="1" applyBorder="1" applyAlignment="1">
      <alignment vertical="center"/>
    </xf>
    <xf numFmtId="0" fontId="5" fillId="0" borderId="0" xfId="0" applyFont="1" applyBorder="1" applyAlignment="1">
      <alignment horizontal="left"/>
    </xf>
    <xf numFmtId="4" fontId="5" fillId="0" borderId="0" xfId="0" applyNumberFormat="1" applyFont="1" applyBorder="1" applyAlignment="1">
      <alignment/>
    </xf>
    <xf numFmtId="0" fontId="4" fillId="0" borderId="0" xfId="0" applyFont="1" applyBorder="1" applyAlignment="1">
      <alignment horizontal="left" vertical="top"/>
    </xf>
    <xf numFmtId="4" fontId="5" fillId="34" borderId="13" xfId="0" applyNumberFormat="1" applyFont="1" applyFill="1" applyBorder="1" applyAlignment="1">
      <alignment horizontal="center"/>
    </xf>
    <xf numFmtId="0" fontId="5" fillId="0" borderId="0" xfId="0" applyFont="1" applyBorder="1" applyAlignment="1">
      <alignment horizontal="center" wrapText="1"/>
    </xf>
    <xf numFmtId="0" fontId="5" fillId="0" borderId="0" xfId="60" applyFont="1" applyBorder="1" applyAlignment="1">
      <alignment wrapText="1"/>
      <protection/>
    </xf>
    <xf numFmtId="49" fontId="4" fillId="0" borderId="0" xfId="0" applyNumberFormat="1" applyFont="1" applyBorder="1" applyAlignment="1">
      <alignment horizontal="left" vertical="top" wrapText="1"/>
    </xf>
    <xf numFmtId="49" fontId="4" fillId="0" borderId="0" xfId="0" applyNumberFormat="1" applyFont="1" applyFill="1" applyBorder="1" applyAlignment="1">
      <alignment horizontal="left" vertical="top" wrapText="1"/>
    </xf>
    <xf numFmtId="4" fontId="5" fillId="0" borderId="0" xfId="0" applyNumberFormat="1" applyFont="1" applyFill="1" applyAlignment="1">
      <alignment horizontal="right"/>
    </xf>
    <xf numFmtId="0" fontId="4" fillId="0" borderId="0" xfId="0" applyFont="1" applyAlignment="1">
      <alignment/>
    </xf>
    <xf numFmtId="0" fontId="4" fillId="0" borderId="0" xfId="58" applyFont="1" applyFill="1" applyBorder="1" applyAlignment="1">
      <alignment horizontal="left" vertical="center" wrapText="1"/>
      <protection/>
    </xf>
    <xf numFmtId="2" fontId="5" fillId="34" borderId="12" xfId="59" applyNumberFormat="1" applyFont="1" applyFill="1" applyBorder="1" applyAlignment="1">
      <alignment horizontal="center" wrapText="1"/>
      <protection/>
    </xf>
    <xf numFmtId="2" fontId="5" fillId="0" borderId="0" xfId="59" applyNumberFormat="1" applyFont="1" applyFill="1" applyBorder="1" applyAlignment="1">
      <alignment horizontal="center" wrapText="1"/>
      <protection/>
    </xf>
    <xf numFmtId="4" fontId="4" fillId="34" borderId="13" xfId="0" applyNumberFormat="1" applyFont="1" applyFill="1" applyBorder="1" applyAlignment="1">
      <alignment horizontal="right"/>
    </xf>
    <xf numFmtId="0" fontId="5" fillId="0" borderId="0" xfId="0" applyFont="1" applyFill="1" applyAlignment="1">
      <alignment horizontal="center"/>
    </xf>
    <xf numFmtId="4" fontId="5" fillId="0" borderId="0" xfId="0" applyNumberFormat="1" applyFont="1" applyFill="1" applyAlignment="1">
      <alignment horizontal="right"/>
    </xf>
    <xf numFmtId="4" fontId="5" fillId="0" borderId="0" xfId="0" applyNumberFormat="1" applyFont="1" applyBorder="1" applyAlignment="1">
      <alignment vertical="center"/>
    </xf>
    <xf numFmtId="49" fontId="5" fillId="0" borderId="0" xfId="0" applyNumberFormat="1" applyFont="1" applyBorder="1" applyAlignment="1">
      <alignment horizontal="left" vertical="top" wrapText="1"/>
    </xf>
    <xf numFmtId="49" fontId="5" fillId="0" borderId="0" xfId="59" applyNumberFormat="1" applyFont="1" applyBorder="1" applyAlignment="1">
      <alignment horizontal="justify" vertical="top" wrapText="1"/>
      <protection/>
    </xf>
    <xf numFmtId="187" fontId="5" fillId="0" borderId="0" xfId="79" applyFont="1" applyFill="1" applyBorder="1" applyAlignment="1" applyProtection="1">
      <alignment horizontal="right" vertical="top"/>
      <protection/>
    </xf>
    <xf numFmtId="4" fontId="5" fillId="0" borderId="0" xfId="0" applyNumberFormat="1" applyFont="1" applyAlignment="1">
      <alignment horizontal="right" vertical="top"/>
    </xf>
    <xf numFmtId="0" fontId="5" fillId="0" borderId="0" xfId="0" applyFont="1" applyBorder="1" applyAlignment="1">
      <alignment horizontal="justify"/>
    </xf>
    <xf numFmtId="49" fontId="4" fillId="34" borderId="12" xfId="59" applyNumberFormat="1" applyFont="1" applyFill="1" applyBorder="1" applyAlignment="1">
      <alignment horizontal="justify" wrapText="1"/>
      <protection/>
    </xf>
    <xf numFmtId="0" fontId="5" fillId="34" borderId="12" xfId="0" applyFont="1" applyFill="1" applyBorder="1" applyAlignment="1">
      <alignment horizontal="center"/>
    </xf>
    <xf numFmtId="4" fontId="5" fillId="34" borderId="12" xfId="59" applyNumberFormat="1" applyFont="1" applyFill="1" applyBorder="1" applyAlignment="1">
      <alignment horizontal="center" wrapText="1"/>
      <protection/>
    </xf>
    <xf numFmtId="0" fontId="0" fillId="0" borderId="0" xfId="0" applyFont="1" applyAlignment="1">
      <alignment/>
    </xf>
    <xf numFmtId="0" fontId="5" fillId="0" borderId="0" xfId="0" applyFont="1" applyFill="1" applyBorder="1" applyAlignment="1">
      <alignment horizontal="justify" vertical="top" wrapText="1"/>
    </xf>
    <xf numFmtId="0" fontId="61" fillId="0" borderId="0" xfId="0" applyFont="1" applyBorder="1" applyAlignment="1">
      <alignment vertical="top" wrapText="1"/>
    </xf>
    <xf numFmtId="0" fontId="5" fillId="0" borderId="0" xfId="60" applyFont="1" applyBorder="1" applyAlignment="1">
      <alignment vertical="top" wrapText="1"/>
      <protection/>
    </xf>
    <xf numFmtId="0" fontId="4" fillId="0" borderId="0" xfId="0" applyFont="1" applyBorder="1" applyAlignment="1">
      <alignment horizontal="center" wrapText="1"/>
    </xf>
    <xf numFmtId="49" fontId="5" fillId="0" borderId="0" xfId="0" applyNumberFormat="1" applyFont="1" applyAlignment="1">
      <alignment/>
    </xf>
    <xf numFmtId="0" fontId="5" fillId="0" borderId="0" xfId="0" applyFont="1" applyAlignment="1">
      <alignment vertical="top" wrapText="1"/>
    </xf>
    <xf numFmtId="0" fontId="5" fillId="0" borderId="0" xfId="0" applyFont="1" applyFill="1" applyAlignment="1">
      <alignment vertical="top" wrapText="1"/>
    </xf>
    <xf numFmtId="0" fontId="5" fillId="0" borderId="11" xfId="0" applyFont="1" applyBorder="1" applyAlignment="1">
      <alignment horizontal="left" vertical="top" wrapText="1"/>
    </xf>
    <xf numFmtId="0" fontId="5" fillId="0" borderId="11" xfId="60" applyFont="1" applyBorder="1" applyAlignment="1">
      <alignment horizontal="justify" wrapText="1"/>
      <protection/>
    </xf>
    <xf numFmtId="0" fontId="5" fillId="0" borderId="11" xfId="0" applyFont="1" applyBorder="1" applyAlignment="1">
      <alignment horizontal="center" vertical="top"/>
    </xf>
    <xf numFmtId="0" fontId="5" fillId="0" borderId="11" xfId="0" applyFont="1" applyBorder="1" applyAlignment="1">
      <alignment horizontal="right"/>
    </xf>
    <xf numFmtId="4" fontId="61" fillId="0" borderId="0" xfId="79" applyNumberFormat="1" applyFont="1" applyFill="1" applyBorder="1" applyAlignment="1" applyProtection="1">
      <alignment horizontal="right"/>
      <protection/>
    </xf>
    <xf numFmtId="192" fontId="4" fillId="0" borderId="0" xfId="0" applyNumberFormat="1" applyFont="1" applyFill="1" applyBorder="1" applyAlignment="1">
      <alignment horizontal="justify" vertical="top" wrapText="1"/>
    </xf>
    <xf numFmtId="192" fontId="5" fillId="0" borderId="0" xfId="0" applyNumberFormat="1" applyFont="1" applyFill="1" applyBorder="1" applyAlignment="1">
      <alignment horizontal="justify" wrapText="1"/>
    </xf>
    <xf numFmtId="49" fontId="5" fillId="0" borderId="0" xfId="0" applyNumberFormat="1" applyFont="1" applyFill="1" applyBorder="1" applyAlignment="1">
      <alignment horizontal="center" wrapText="1"/>
    </xf>
    <xf numFmtId="4" fontId="63" fillId="0" borderId="0" xfId="79" applyNumberFormat="1" applyFont="1" applyFill="1" applyBorder="1" applyAlignment="1" applyProtection="1">
      <alignment horizontal="right"/>
      <protection/>
    </xf>
    <xf numFmtId="0" fontId="4" fillId="0" borderId="0" xfId="58" applyNumberFormat="1" applyFont="1" applyFill="1" applyBorder="1" applyAlignment="1">
      <alignment horizontal="right" vertical="center"/>
      <protection/>
    </xf>
    <xf numFmtId="0" fontId="4" fillId="0" borderId="0" xfId="58" applyNumberFormat="1" applyFont="1" applyFill="1" applyBorder="1" applyAlignment="1">
      <alignment horizontal="right" vertical="center" wrapText="1"/>
      <protection/>
    </xf>
    <xf numFmtId="49" fontId="4" fillId="0" borderId="0" xfId="54" applyNumberFormat="1" applyFont="1" applyAlignment="1">
      <alignment horizontal="right"/>
      <protection/>
    </xf>
    <xf numFmtId="49" fontId="4" fillId="0" borderId="0" xfId="58" applyNumberFormat="1" applyFont="1" applyFill="1" applyBorder="1" applyAlignment="1">
      <alignment horizontal="right" vertical="center" wrapText="1"/>
      <protection/>
    </xf>
    <xf numFmtId="189" fontId="8" fillId="0" borderId="0" xfId="58" applyNumberFormat="1" applyFont="1">
      <alignment/>
      <protection/>
    </xf>
    <xf numFmtId="49" fontId="4" fillId="0" borderId="0" xfId="0" applyNumberFormat="1" applyFont="1" applyFill="1" applyBorder="1" applyAlignment="1">
      <alignment horizontal="justify" vertical="top" wrapText="1"/>
    </xf>
    <xf numFmtId="0" fontId="4" fillId="0" borderId="0" xfId="0" applyFont="1" applyFill="1" applyBorder="1" applyAlignment="1">
      <alignment horizontal="center"/>
    </xf>
    <xf numFmtId="187" fontId="4" fillId="0" borderId="0" xfId="79" applyFont="1" applyFill="1" applyBorder="1" applyAlignment="1" applyProtection="1">
      <alignment horizontal="right" vertical="top"/>
      <protection/>
    </xf>
    <xf numFmtId="4" fontId="4" fillId="0" borderId="0" xfId="0" applyNumberFormat="1" applyFont="1" applyFill="1" applyAlignment="1">
      <alignment horizontal="right" vertical="top"/>
    </xf>
    <xf numFmtId="49" fontId="5" fillId="0" borderId="0" xfId="0" applyNumberFormat="1" applyFont="1" applyFill="1" applyBorder="1" applyAlignment="1">
      <alignment horizontal="justify" vertical="top" wrapText="1"/>
    </xf>
    <xf numFmtId="0" fontId="5" fillId="0" borderId="0" xfId="0" applyFont="1" applyFill="1" applyBorder="1" applyAlignment="1">
      <alignment horizontal="center"/>
    </xf>
    <xf numFmtId="4" fontId="5" fillId="0" borderId="0" xfId="79" applyNumberFormat="1" applyFont="1" applyFill="1" applyBorder="1" applyAlignment="1" applyProtection="1">
      <alignment horizontal="center"/>
      <protection/>
    </xf>
    <xf numFmtId="187" fontId="5" fillId="0" borderId="0" xfId="79" applyFont="1" applyFill="1" applyBorder="1" applyAlignment="1" applyProtection="1">
      <alignment horizontal="right" vertical="top"/>
      <protection/>
    </xf>
    <xf numFmtId="4" fontId="5" fillId="0" borderId="0" xfId="0" applyNumberFormat="1" applyFont="1" applyFill="1" applyAlignment="1">
      <alignment horizontal="right" vertical="top"/>
    </xf>
    <xf numFmtId="4" fontId="60" fillId="0" borderId="0" xfId="79" applyNumberFormat="1" applyFont="1" applyFill="1" applyBorder="1" applyAlignment="1" applyProtection="1">
      <alignment horizontal="right"/>
      <protection/>
    </xf>
    <xf numFmtId="49" fontId="4" fillId="34" borderId="0" xfId="0" applyNumberFormat="1" applyFont="1" applyFill="1" applyBorder="1" applyAlignment="1">
      <alignment vertical="top" wrapText="1"/>
    </xf>
    <xf numFmtId="0" fontId="4" fillId="34" borderId="0" xfId="0" applyFont="1" applyFill="1" applyBorder="1" applyAlignment="1">
      <alignment wrapText="1"/>
    </xf>
    <xf numFmtId="0" fontId="4" fillId="34" borderId="0" xfId="0" applyFont="1" applyFill="1" applyBorder="1" applyAlignment="1">
      <alignment horizontal="center" wrapText="1"/>
    </xf>
    <xf numFmtId="4" fontId="5" fillId="0" borderId="0" xfId="0" applyNumberFormat="1" applyFont="1" applyFill="1" applyBorder="1" applyAlignment="1">
      <alignment horizontal="right"/>
    </xf>
    <xf numFmtId="49" fontId="4" fillId="0" borderId="0" xfId="0" applyNumberFormat="1" applyFont="1" applyFill="1" applyBorder="1" applyAlignment="1">
      <alignment horizontal="right" vertical="center"/>
    </xf>
    <xf numFmtId="49" fontId="61" fillId="0" borderId="0" xfId="0" applyNumberFormat="1" applyFont="1" applyFill="1" applyBorder="1" applyAlignment="1">
      <alignment horizontal="justify" vertical="center" wrapText="1"/>
    </xf>
    <xf numFmtId="4" fontId="60" fillId="0" borderId="0" xfId="0" applyNumberFormat="1" applyFont="1" applyFill="1" applyBorder="1" applyAlignment="1">
      <alignment horizontal="right"/>
    </xf>
    <xf numFmtId="49" fontId="60" fillId="0" borderId="0" xfId="0" applyNumberFormat="1" applyFont="1" applyFill="1" applyBorder="1" applyAlignment="1">
      <alignment horizontal="justify" vertical="top" wrapText="1"/>
    </xf>
    <xf numFmtId="49" fontId="5" fillId="0" borderId="0" xfId="0" applyNumberFormat="1" applyFont="1" applyFill="1" applyBorder="1" applyAlignment="1">
      <alignment horizontal="right" vertical="top" wrapText="1"/>
    </xf>
    <xf numFmtId="2" fontId="5" fillId="0" borderId="0" xfId="0" applyNumberFormat="1" applyFont="1" applyFill="1" applyBorder="1" applyAlignment="1">
      <alignment horizontal="center"/>
    </xf>
    <xf numFmtId="49" fontId="4" fillId="0" borderId="0" xfId="0" applyNumberFormat="1" applyFont="1" applyFill="1" applyBorder="1" applyAlignment="1">
      <alignment horizontal="justify" vertical="top"/>
    </xf>
    <xf numFmtId="0" fontId="4" fillId="0" borderId="0" xfId="0" applyFont="1" applyFill="1" applyBorder="1" applyAlignment="1">
      <alignment/>
    </xf>
    <xf numFmtId="4" fontId="4" fillId="0" borderId="0" xfId="0" applyNumberFormat="1" applyFont="1" applyFill="1" applyBorder="1" applyAlignment="1">
      <alignment horizontal="right"/>
    </xf>
    <xf numFmtId="49" fontId="5" fillId="0" borderId="0" xfId="0" applyNumberFormat="1" applyFont="1" applyFill="1" applyBorder="1" applyAlignment="1">
      <alignment horizontal="justify" vertical="top"/>
    </xf>
    <xf numFmtId="0" fontId="5" fillId="0" borderId="0" xfId="0" applyFont="1" applyFill="1" applyBorder="1" applyAlignment="1">
      <alignment/>
    </xf>
    <xf numFmtId="193" fontId="5" fillId="0" borderId="0" xfId="0" applyNumberFormat="1" applyFont="1" applyFill="1" applyBorder="1" applyAlignment="1">
      <alignment horizontal="right"/>
    </xf>
    <xf numFmtId="4" fontId="5" fillId="0" borderId="0" xfId="65" applyNumberFormat="1" applyFont="1" applyFill="1" applyBorder="1" applyAlignment="1" applyProtection="1">
      <alignment horizontal="right"/>
      <protection/>
    </xf>
    <xf numFmtId="4" fontId="5" fillId="0" borderId="0" xfId="0" applyNumberFormat="1" applyFont="1" applyFill="1" applyBorder="1" applyAlignment="1">
      <alignment horizontal="right" vertical="center"/>
    </xf>
    <xf numFmtId="0" fontId="5" fillId="0" borderId="0" xfId="0" applyFont="1" applyFill="1" applyAlignment="1">
      <alignment horizontal="right"/>
    </xf>
    <xf numFmtId="49" fontId="4" fillId="0" borderId="0" xfId="59" applyNumberFormat="1" applyFont="1" applyBorder="1" applyAlignment="1">
      <alignment horizontal="right"/>
      <protection/>
    </xf>
    <xf numFmtId="181" fontId="5" fillId="0" borderId="0" xfId="0" applyNumberFormat="1" applyFont="1" applyBorder="1" applyAlignment="1">
      <alignment horizontal="right"/>
    </xf>
    <xf numFmtId="2" fontId="5" fillId="0" borderId="0" xfId="59" applyNumberFormat="1" applyFont="1" applyBorder="1" applyAlignment="1">
      <alignment horizontal="right" wrapText="1"/>
      <protection/>
    </xf>
    <xf numFmtId="0" fontId="4" fillId="0" borderId="0" xfId="0" applyFont="1" applyFill="1" applyAlignment="1">
      <alignment horizontal="right"/>
    </xf>
    <xf numFmtId="0" fontId="5" fillId="0" borderId="0" xfId="0" applyFont="1" applyFill="1" applyAlignment="1">
      <alignment horizontal="right"/>
    </xf>
    <xf numFmtId="181" fontId="5" fillId="34" borderId="12" xfId="0" applyNumberFormat="1" applyFont="1" applyFill="1" applyBorder="1" applyAlignment="1">
      <alignment horizontal="right"/>
    </xf>
    <xf numFmtId="181" fontId="5" fillId="34" borderId="0" xfId="0" applyNumberFormat="1" applyFont="1" applyFill="1" applyBorder="1" applyAlignment="1">
      <alignment horizontal="right"/>
    </xf>
    <xf numFmtId="0" fontId="5" fillId="0" borderId="0" xfId="0" applyFont="1" applyBorder="1" applyAlignment="1">
      <alignment horizontal="right" vertical="top"/>
    </xf>
    <xf numFmtId="0" fontId="5" fillId="0" borderId="0" xfId="0" applyFont="1" applyBorder="1" applyAlignment="1">
      <alignment horizontal="right"/>
    </xf>
    <xf numFmtId="0" fontId="5" fillId="0" borderId="0" xfId="0" applyFont="1" applyAlignment="1">
      <alignment horizontal="right"/>
    </xf>
    <xf numFmtId="49" fontId="4" fillId="0" borderId="0" xfId="0" applyNumberFormat="1" applyFont="1" applyFill="1" applyBorder="1" applyAlignment="1">
      <alignment horizontal="left" vertical="top" wrapText="1"/>
    </xf>
    <xf numFmtId="0" fontId="5" fillId="0" borderId="0" xfId="0" applyFont="1" applyFill="1" applyAlignment="1">
      <alignment horizontal="justify" wrapText="1"/>
    </xf>
    <xf numFmtId="0" fontId="5" fillId="0" borderId="0" xfId="0" applyFont="1" applyAlignment="1">
      <alignment horizontal="justify" vertical="top" wrapText="1"/>
    </xf>
    <xf numFmtId="0" fontId="38" fillId="0" borderId="0" xfId="61" applyFont="1" applyFill="1" applyBorder="1" applyAlignment="1" applyProtection="1">
      <alignment horizontal="left" vertical="top" wrapText="1"/>
      <protection/>
    </xf>
    <xf numFmtId="0" fontId="38" fillId="0" borderId="0" xfId="61" applyFont="1" applyFill="1" applyBorder="1" applyAlignment="1">
      <alignment horizontal="left" vertical="top" wrapText="1"/>
      <protection/>
    </xf>
    <xf numFmtId="0" fontId="38" fillId="0" borderId="0" xfId="61" applyFont="1" applyFill="1" applyBorder="1" applyAlignment="1" applyProtection="1">
      <alignment horizontal="center" vertical="top" wrapText="1"/>
      <protection/>
    </xf>
    <xf numFmtId="4" fontId="38" fillId="0" borderId="0" xfId="61" applyNumberFormat="1" applyFont="1" applyFill="1" applyBorder="1" applyAlignment="1" applyProtection="1">
      <alignment horizontal="center" vertical="top"/>
      <protection/>
    </xf>
    <xf numFmtId="4" fontId="38" fillId="0" borderId="0" xfId="61" applyNumberFormat="1" applyFont="1" applyFill="1" applyBorder="1" applyAlignment="1" applyProtection="1">
      <alignment horizontal="center" vertical="top" wrapText="1"/>
      <protection/>
    </xf>
    <xf numFmtId="0" fontId="38" fillId="0" borderId="0" xfId="61" applyFont="1" applyFill="1" applyBorder="1" applyAlignment="1">
      <alignment vertical="top" wrapText="1"/>
      <protection/>
    </xf>
    <xf numFmtId="0" fontId="4" fillId="0" borderId="0" xfId="61" applyFont="1" applyFill="1" applyBorder="1" applyAlignment="1" applyProtection="1">
      <alignment horizontal="left" vertical="center" wrapText="1"/>
      <protection/>
    </xf>
    <xf numFmtId="4" fontId="5" fillId="0" borderId="0" xfId="35" applyNumberFormat="1" applyFont="1" applyFill="1" applyBorder="1" applyAlignment="1" applyProtection="1">
      <alignment horizontal="left" vertical="top" wrapText="1"/>
      <protection/>
    </xf>
    <xf numFmtId="4" fontId="5" fillId="0" borderId="0" xfId="35" applyNumberFormat="1" applyFont="1" applyFill="1" applyBorder="1" applyAlignment="1" applyProtection="1">
      <alignment vertical="top" wrapText="1"/>
      <protection/>
    </xf>
    <xf numFmtId="0" fontId="5" fillId="0" borderId="0" xfId="0" applyFont="1" applyFill="1" applyBorder="1" applyAlignment="1">
      <alignment horizontal="justify" vertical="top" wrapText="1"/>
    </xf>
    <xf numFmtId="49" fontId="4" fillId="0" borderId="12" xfId="61" applyNumberFormat="1" applyFont="1" applyFill="1" applyBorder="1" applyAlignment="1">
      <alignment horizontal="left" vertical="top"/>
      <protection/>
    </xf>
    <xf numFmtId="0" fontId="4" fillId="0" borderId="12" xfId="61" applyFont="1" applyFill="1" applyBorder="1" applyAlignment="1">
      <alignment horizontal="justify" vertical="center" wrapText="1"/>
      <protection/>
    </xf>
    <xf numFmtId="0" fontId="5" fillId="0" borderId="12" xfId="61" applyFont="1" applyFill="1" applyBorder="1" applyAlignment="1">
      <alignment horizontal="center"/>
      <protection/>
    </xf>
    <xf numFmtId="4" fontId="5" fillId="0" borderId="12" xfId="79" applyNumberFormat="1" applyFont="1" applyFill="1" applyBorder="1" applyAlignment="1" applyProtection="1">
      <alignment horizontal="center"/>
      <protection/>
    </xf>
    <xf numFmtId="4" fontId="5" fillId="0" borderId="12" xfId="61" applyNumberFormat="1" applyFont="1" applyFill="1" applyBorder="1" applyAlignment="1">
      <alignment horizontal="right"/>
      <protection/>
    </xf>
    <xf numFmtId="4" fontId="5" fillId="0" borderId="12" xfId="61" applyNumberFormat="1" applyFont="1" applyFill="1" applyBorder="1" applyAlignment="1">
      <alignment/>
      <protection/>
    </xf>
    <xf numFmtId="49" fontId="4" fillId="0" borderId="0" xfId="58" applyNumberFormat="1" applyFont="1" applyFill="1" applyBorder="1" applyAlignment="1">
      <alignment horizontal="left" vertical="top" wrapText="1"/>
      <protection/>
    </xf>
    <xf numFmtId="192" fontId="5" fillId="0" borderId="0" xfId="58" applyNumberFormat="1" applyFont="1" applyBorder="1" applyAlignment="1">
      <alignment horizontal="justify" vertical="top" wrapText="1"/>
      <protection/>
    </xf>
    <xf numFmtId="49" fontId="5" fillId="0" borderId="0" xfId="58" applyNumberFormat="1" applyFont="1" applyFill="1" applyAlignment="1">
      <alignment horizontal="justify" vertical="top" wrapText="1"/>
      <protection/>
    </xf>
    <xf numFmtId="4" fontId="5" fillId="0" borderId="0" xfId="63" applyNumberFormat="1" applyFont="1" applyFill="1" applyBorder="1" applyAlignment="1" applyProtection="1">
      <alignment horizontal="right"/>
      <protection/>
    </xf>
    <xf numFmtId="4" fontId="5" fillId="0" borderId="0" xfId="58" applyNumberFormat="1" applyFont="1" applyFill="1" applyAlignment="1">
      <alignment horizontal="right"/>
      <protection/>
    </xf>
    <xf numFmtId="49" fontId="5" fillId="0" borderId="0" xfId="58" applyNumberFormat="1" applyFont="1" applyFill="1" applyBorder="1" applyAlignment="1">
      <alignment horizontal="center" vertical="top" wrapText="1"/>
      <protection/>
    </xf>
    <xf numFmtId="192" fontId="4" fillId="0" borderId="0" xfId="58" applyNumberFormat="1" applyFont="1" applyBorder="1" applyAlignment="1">
      <alignment horizontal="justify" vertical="top" wrapText="1"/>
      <protection/>
    </xf>
    <xf numFmtId="192" fontId="5" fillId="0" borderId="0" xfId="58" applyNumberFormat="1" applyFont="1" applyBorder="1" applyAlignment="1">
      <alignment horizontal="justify" vertical="center" wrapText="1"/>
      <protection/>
    </xf>
    <xf numFmtId="0" fontId="5" fillId="0" borderId="0" xfId="0" applyFont="1" applyBorder="1" applyAlignment="1">
      <alignment horizontal="center" vertical="center"/>
    </xf>
    <xf numFmtId="49" fontId="4" fillId="0" borderId="0" xfId="60" applyNumberFormat="1" applyFont="1" applyFill="1" applyBorder="1" applyAlignment="1">
      <alignment horizontal="center" vertical="top"/>
      <protection/>
    </xf>
    <xf numFmtId="0" fontId="4" fillId="0" borderId="0" xfId="61" applyFont="1" applyFill="1" applyBorder="1" applyAlignment="1">
      <alignment horizontal="left" vertical="center" wrapText="1"/>
      <protection/>
    </xf>
    <xf numFmtId="0" fontId="4" fillId="0" borderId="0" xfId="58" applyNumberFormat="1" applyFont="1" applyFill="1" applyBorder="1" applyAlignment="1">
      <alignment vertical="center" wrapText="1"/>
      <protection/>
    </xf>
    <xf numFmtId="0" fontId="5" fillId="0" borderId="0" xfId="0" applyFont="1" applyAlignment="1">
      <alignment horizontal="justify" wrapText="1"/>
    </xf>
    <xf numFmtId="0" fontId="4" fillId="0" borderId="0" xfId="0" applyFont="1" applyFill="1" applyAlignment="1">
      <alignment horizontal="justify" wrapText="1"/>
    </xf>
    <xf numFmtId="0" fontId="61" fillId="0" borderId="0" xfId="0" applyFont="1" applyFill="1" applyAlignment="1">
      <alignment/>
    </xf>
    <xf numFmtId="0" fontId="60" fillId="0" borderId="0" xfId="0" applyFont="1" applyFill="1" applyAlignment="1">
      <alignment/>
    </xf>
    <xf numFmtId="0" fontId="0" fillId="0" borderId="0" xfId="55" applyFont="1" applyFill="1">
      <alignment/>
      <protection/>
    </xf>
    <xf numFmtId="49" fontId="4" fillId="0" borderId="0" xfId="69" applyNumberFormat="1" applyFont="1" applyFill="1" applyBorder="1" applyAlignment="1" applyProtection="1">
      <alignment vertical="top"/>
      <protection/>
    </xf>
    <xf numFmtId="0" fontId="5" fillId="0" borderId="0" xfId="69" applyFont="1" applyBorder="1" applyAlignment="1" applyProtection="1">
      <alignment horizontal="center" vertical="center"/>
      <protection/>
    </xf>
    <xf numFmtId="4" fontId="5" fillId="0" borderId="0" xfId="60" applyNumberFormat="1" applyFont="1" applyBorder="1" applyAlignment="1" applyProtection="1">
      <alignment horizontal="right" vertical="center"/>
      <protection locked="0"/>
    </xf>
    <xf numFmtId="4" fontId="5" fillId="0" borderId="0" xfId="60" applyNumberFormat="1" applyFont="1" applyFill="1" applyBorder="1" applyAlignment="1" applyProtection="1">
      <alignment horizontal="right" vertical="center"/>
      <protection/>
    </xf>
    <xf numFmtId="0" fontId="5" fillId="0" borderId="0" xfId="69" applyFont="1" applyBorder="1" applyAlignment="1" applyProtection="1">
      <alignment vertical="top"/>
      <protection/>
    </xf>
    <xf numFmtId="17" fontId="4" fillId="0" borderId="0" xfId="0" applyNumberFormat="1" applyFont="1" applyBorder="1" applyAlignment="1">
      <alignment vertical="top" wrapText="1"/>
    </xf>
    <xf numFmtId="0" fontId="4" fillId="0" borderId="0" xfId="60" applyFont="1" applyBorder="1" applyAlignment="1">
      <alignment horizontal="left" vertical="top" wrapText="1"/>
      <protection/>
    </xf>
    <xf numFmtId="0" fontId="4" fillId="0" borderId="0" xfId="69" applyFont="1" applyAlignment="1" applyProtection="1">
      <alignment horizontal="center" vertical="center"/>
      <protection/>
    </xf>
    <xf numFmtId="4" fontId="4" fillId="0" borderId="0" xfId="69" applyNumberFormat="1" applyFont="1" applyAlignment="1" applyProtection="1">
      <alignment horizontal="right" vertical="center"/>
      <protection/>
    </xf>
    <xf numFmtId="4" fontId="4" fillId="0" borderId="0" xfId="60" applyNumberFormat="1" applyFont="1" applyBorder="1" applyAlignment="1" applyProtection="1">
      <alignment horizontal="right" vertical="center"/>
      <protection locked="0"/>
    </xf>
    <xf numFmtId="4" fontId="4" fillId="0" borderId="0" xfId="60" applyNumberFormat="1" applyFont="1" applyFill="1" applyBorder="1" applyAlignment="1" applyProtection="1">
      <alignment horizontal="right" vertical="center"/>
      <protection/>
    </xf>
    <xf numFmtId="0" fontId="4" fillId="0" borderId="0" xfId="69" applyFont="1" applyBorder="1" applyAlignment="1" applyProtection="1">
      <alignment vertical="top"/>
      <protection/>
    </xf>
    <xf numFmtId="4" fontId="5" fillId="0" borderId="0" xfId="69" applyNumberFormat="1" applyFont="1" applyBorder="1" applyAlignment="1" applyProtection="1">
      <alignment horizontal="right" vertical="center"/>
      <protection/>
    </xf>
    <xf numFmtId="4" fontId="5" fillId="0" borderId="0" xfId="59" applyNumberFormat="1" applyFont="1" applyBorder="1" applyAlignment="1">
      <alignment horizontal="center" wrapText="1"/>
      <protection/>
    </xf>
    <xf numFmtId="2" fontId="5" fillId="0" borderId="0" xfId="69" applyNumberFormat="1" applyFont="1" applyBorder="1" applyAlignment="1" applyProtection="1">
      <alignment vertical="top" wrapText="1"/>
      <protection/>
    </xf>
    <xf numFmtId="0" fontId="5" fillId="0" borderId="0" xfId="69" applyFont="1" applyAlignment="1" applyProtection="1">
      <alignment horizontal="center" vertical="center"/>
      <protection/>
    </xf>
    <xf numFmtId="4" fontId="5" fillId="0" borderId="0" xfId="69" applyNumberFormat="1" applyFont="1" applyAlignment="1" applyProtection="1">
      <alignment horizontal="right" vertical="center"/>
      <protection/>
    </xf>
    <xf numFmtId="49" fontId="5" fillId="0" borderId="11" xfId="59" applyNumberFormat="1" applyFont="1" applyBorder="1" applyAlignment="1">
      <alignment horizontal="center" vertical="top" wrapText="1"/>
      <protection/>
    </xf>
    <xf numFmtId="2" fontId="5" fillId="0" borderId="11" xfId="69" applyNumberFormat="1" applyFont="1" applyBorder="1" applyAlignment="1" applyProtection="1">
      <alignment vertical="top" wrapText="1"/>
      <protection/>
    </xf>
    <xf numFmtId="0" fontId="5" fillId="0" borderId="11" xfId="69" applyFont="1" applyBorder="1" applyAlignment="1" applyProtection="1">
      <alignment horizontal="center" vertical="center"/>
      <protection/>
    </xf>
    <xf numFmtId="4" fontId="5" fillId="0" borderId="11" xfId="69" applyNumberFormat="1" applyFont="1" applyBorder="1" applyAlignment="1" applyProtection="1">
      <alignment horizontal="right" vertical="center"/>
      <protection/>
    </xf>
    <xf numFmtId="4" fontId="5" fillId="0" borderId="11" xfId="60" applyNumberFormat="1" applyFont="1" applyBorder="1" applyAlignment="1" applyProtection="1">
      <alignment horizontal="right" vertical="center"/>
      <protection locked="0"/>
    </xf>
    <xf numFmtId="4" fontId="5" fillId="0" borderId="11" xfId="60" applyNumberFormat="1" applyFont="1" applyFill="1" applyBorder="1" applyAlignment="1" applyProtection="1">
      <alignment horizontal="right" vertical="center"/>
      <protection/>
    </xf>
    <xf numFmtId="0" fontId="4" fillId="34" borderId="13" xfId="0" applyFont="1" applyFill="1" applyBorder="1" applyAlignment="1">
      <alignment/>
    </xf>
    <xf numFmtId="4" fontId="13" fillId="0" borderId="0" xfId="58" applyNumberFormat="1" applyFont="1">
      <alignment/>
      <protection/>
    </xf>
    <xf numFmtId="49" fontId="4" fillId="0" borderId="0" xfId="58" applyNumberFormat="1" applyFont="1" applyFill="1" applyBorder="1" applyAlignment="1">
      <alignment horizontal="left" vertical="top"/>
      <protection/>
    </xf>
    <xf numFmtId="49" fontId="5" fillId="0" borderId="0" xfId="58" applyNumberFormat="1" applyFont="1" applyFill="1" applyBorder="1" applyAlignment="1">
      <alignment horizontal="justify" vertical="center" wrapText="1"/>
      <protection/>
    </xf>
    <xf numFmtId="49" fontId="4" fillId="0" borderId="0" xfId="58" applyNumberFormat="1" applyFont="1" applyFill="1" applyBorder="1" applyAlignment="1">
      <alignment horizontal="justify" vertical="center" wrapText="1"/>
      <protection/>
    </xf>
    <xf numFmtId="49" fontId="4" fillId="0" borderId="0" xfId="58" applyNumberFormat="1" applyFont="1" applyFill="1" applyBorder="1" applyAlignment="1">
      <alignment horizontal="right" vertical="center"/>
      <protection/>
    </xf>
    <xf numFmtId="4" fontId="5" fillId="0" borderId="0" xfId="58" applyNumberFormat="1" applyFont="1" applyFill="1" applyBorder="1" applyAlignment="1">
      <alignment horizontal="right"/>
      <protection/>
    </xf>
    <xf numFmtId="0" fontId="4" fillId="0" borderId="0" xfId="58" applyFont="1" applyFill="1" applyBorder="1" applyAlignment="1">
      <alignment horizontal="center"/>
      <protection/>
    </xf>
    <xf numFmtId="4" fontId="4" fillId="0" borderId="0" xfId="34" applyNumberFormat="1" applyFont="1" applyFill="1" applyBorder="1" applyAlignment="1" applyProtection="1">
      <alignment horizontal="right"/>
      <protection/>
    </xf>
    <xf numFmtId="187" fontId="4" fillId="0" borderId="0" xfId="34" applyFont="1" applyFill="1" applyBorder="1" applyAlignment="1" applyProtection="1">
      <alignment horizontal="right" vertical="top"/>
      <protection/>
    </xf>
    <xf numFmtId="4" fontId="4" fillId="0" borderId="0" xfId="58" applyNumberFormat="1" applyFont="1" applyFill="1" applyAlignment="1">
      <alignment horizontal="right" vertical="top"/>
      <protection/>
    </xf>
    <xf numFmtId="4" fontId="3" fillId="0" borderId="0" xfId="58" applyNumberFormat="1" applyFont="1">
      <alignment/>
      <protection/>
    </xf>
    <xf numFmtId="49" fontId="4" fillId="0" borderId="0" xfId="58" applyNumberFormat="1" applyFont="1" applyFill="1" applyBorder="1" applyAlignment="1">
      <alignment horizontal="justify" vertical="top" wrapText="1"/>
      <protection/>
    </xf>
    <xf numFmtId="49" fontId="5" fillId="0" borderId="0" xfId="58" applyNumberFormat="1" applyFont="1" applyFill="1" applyBorder="1" applyAlignment="1">
      <alignment horizontal="right" vertical="top" wrapText="1"/>
      <protection/>
    </xf>
    <xf numFmtId="187" fontId="5" fillId="0" borderId="0" xfId="34" applyFont="1" applyFill="1" applyBorder="1" applyAlignment="1" applyProtection="1">
      <alignment horizontal="right" vertical="top"/>
      <protection/>
    </xf>
    <xf numFmtId="4" fontId="5" fillId="0" borderId="0" xfId="58" applyNumberFormat="1" applyFont="1" applyFill="1" applyAlignment="1">
      <alignment horizontal="right" vertical="top"/>
      <protection/>
    </xf>
    <xf numFmtId="193" fontId="5" fillId="0" borderId="0" xfId="58" applyNumberFormat="1" applyFont="1" applyFill="1" applyBorder="1" applyAlignment="1">
      <alignment horizontal="right"/>
      <protection/>
    </xf>
    <xf numFmtId="193" fontId="5" fillId="0" borderId="0" xfId="58" applyNumberFormat="1" applyFont="1" applyFill="1" applyBorder="1" applyAlignment="1">
      <alignment horizontal="center"/>
      <protection/>
    </xf>
    <xf numFmtId="0" fontId="5" fillId="0" borderId="0" xfId="55" applyFont="1" applyAlignment="1">
      <alignment wrapText="1"/>
      <protection/>
    </xf>
    <xf numFmtId="0" fontId="39" fillId="0" borderId="0" xfId="53" applyFont="1" applyAlignment="1">
      <alignment horizontal="center" vertical="top" wrapText="1"/>
      <protection/>
    </xf>
    <xf numFmtId="0" fontId="38" fillId="0" borderId="0" xfId="61" applyFont="1" applyFill="1" applyBorder="1" applyAlignment="1">
      <alignment horizontal="left" vertical="top" wrapText="1"/>
      <protection/>
    </xf>
    <xf numFmtId="49" fontId="38" fillId="0" borderId="0" xfId="53" applyNumberFormat="1" applyFont="1" applyFill="1" applyBorder="1" applyAlignment="1">
      <alignment horizontal="left" vertical="top" wrapText="1"/>
      <protection/>
    </xf>
    <xf numFmtId="0" fontId="4" fillId="0" borderId="0" xfId="61" applyFont="1" applyAlignment="1">
      <alignment horizontal="left" wrapText="1"/>
      <protection/>
    </xf>
    <xf numFmtId="0" fontId="34" fillId="0" borderId="0" xfId="53" applyFont="1" applyAlignment="1">
      <alignment horizontal="center" vertical="top" wrapText="1"/>
      <protection/>
    </xf>
    <xf numFmtId="0" fontId="4" fillId="0" borderId="0" xfId="61" applyFont="1" applyFill="1" applyBorder="1" applyAlignment="1">
      <alignment horizontal="left" vertical="center" wrapText="1"/>
      <protection/>
    </xf>
    <xf numFmtId="0" fontId="5" fillId="0" borderId="0" xfId="55" applyFont="1" applyAlignment="1">
      <alignment horizontal="justify" vertical="top" wrapText="1"/>
      <protection/>
    </xf>
    <xf numFmtId="0" fontId="5" fillId="0" borderId="0" xfId="55" applyFont="1" applyAlignment="1">
      <alignment horizontal="justify" vertical="top"/>
      <protection/>
    </xf>
    <xf numFmtId="0" fontId="5" fillId="0" borderId="0" xfId="0" applyFont="1" applyAlignment="1">
      <alignment horizontal="right"/>
    </xf>
    <xf numFmtId="0" fontId="4" fillId="34" borderId="0" xfId="0" applyFont="1" applyFill="1" applyBorder="1" applyAlignment="1">
      <alignment horizontal="left" vertical="center" wrapText="1"/>
    </xf>
    <xf numFmtId="0" fontId="4" fillId="34" borderId="12" xfId="0" applyFont="1" applyFill="1" applyBorder="1" applyAlignment="1">
      <alignment horizontal="left" vertical="center" wrapText="1"/>
    </xf>
    <xf numFmtId="0" fontId="5" fillId="0" borderId="0" xfId="0" applyFont="1" applyAlignment="1">
      <alignment horizontal="left" vertical="top" wrapText="1"/>
    </xf>
    <xf numFmtId="0" fontId="5" fillId="0" borderId="0" xfId="0" applyFont="1" applyAlignment="1">
      <alignment horizontal="center"/>
    </xf>
    <xf numFmtId="49" fontId="4" fillId="0" borderId="11" xfId="59" applyNumberFormat="1" applyFont="1" applyBorder="1" applyAlignment="1">
      <alignment horizontal="left" vertical="top" wrapText="1"/>
      <protection/>
    </xf>
    <xf numFmtId="49" fontId="5" fillId="0" borderId="0" xfId="59" applyNumberFormat="1" applyFont="1" applyBorder="1" applyAlignment="1">
      <alignment horizontal="justify" vertical="top" wrapText="1"/>
      <protection/>
    </xf>
    <xf numFmtId="0" fontId="4" fillId="34" borderId="13" xfId="0" applyFont="1" applyFill="1" applyBorder="1" applyAlignment="1">
      <alignment/>
    </xf>
    <xf numFmtId="0" fontId="4" fillId="0" borderId="0" xfId="58" applyFont="1" applyFill="1" applyBorder="1" applyAlignment="1">
      <alignment horizontal="right"/>
      <protection/>
    </xf>
  </cellXfs>
  <cellStyles count="67">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Comma 2" xfId="34"/>
    <cellStyle name="Comma_H.KORALJ  i RUBIN - Tender troškovnik za sobe Ver 01. -24.11.05" xfId="35"/>
    <cellStyle name="Dobro" xfId="36"/>
    <cellStyle name="Hyperlink" xfId="37"/>
    <cellStyle name="Isticanje1" xfId="38"/>
    <cellStyle name="Isticanje2" xfId="39"/>
    <cellStyle name="Isticanje3" xfId="40"/>
    <cellStyle name="Isticanje4" xfId="41"/>
    <cellStyle name="Isticanje5" xfId="42"/>
    <cellStyle name="Isticanje6" xfId="43"/>
    <cellStyle name="Izlaz" xfId="44"/>
    <cellStyle name="Izračun" xfId="45"/>
    <cellStyle name="Loše" xfId="46"/>
    <cellStyle name="Naslov" xfId="47"/>
    <cellStyle name="Naslov 1" xfId="48"/>
    <cellStyle name="Naslov 2" xfId="49"/>
    <cellStyle name="Naslov 3" xfId="50"/>
    <cellStyle name="Naslov 4" xfId="51"/>
    <cellStyle name="Neutralno" xfId="52"/>
    <cellStyle name="Normal 2" xfId="53"/>
    <cellStyle name="Normal 2 2" xfId="54"/>
    <cellStyle name="Normal 3" xfId="55"/>
    <cellStyle name="Normal 3 2 2" xfId="56"/>
    <cellStyle name="Normal 46" xfId="57"/>
    <cellStyle name="Normal 58 2" xfId="58"/>
    <cellStyle name="Normal_Sheet1" xfId="59"/>
    <cellStyle name="Normalno 2" xfId="60"/>
    <cellStyle name="Normalno 3" xfId="61"/>
    <cellStyle name="Normalno 4" xfId="62"/>
    <cellStyle name="Percent 2" xfId="63"/>
    <cellStyle name="Percent" xfId="64"/>
    <cellStyle name="Postotak 2" xfId="65"/>
    <cellStyle name="Povezana ćelija" xfId="66"/>
    <cellStyle name="Followed Hyperlink" xfId="67"/>
    <cellStyle name="Provjera ćelije" xfId="68"/>
    <cellStyle name="Style 1" xfId="69"/>
    <cellStyle name="Tekst objašnjenja" xfId="70"/>
    <cellStyle name="Tekst upozorenja" xfId="71"/>
    <cellStyle name="Ukupni zbroj" xfId="72"/>
    <cellStyle name="Ukupno" xfId="73"/>
    <cellStyle name="Unos" xfId="74"/>
    <cellStyle name="Currency" xfId="75"/>
    <cellStyle name="Currency [0]" xfId="76"/>
    <cellStyle name="Comma" xfId="77"/>
    <cellStyle name="Comma [0]" xfId="78"/>
    <cellStyle name="Zarez 2" xfId="79"/>
    <cellStyle name="Zarez 3"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1</xdr:col>
      <xdr:colOff>504825</xdr:colOff>
      <xdr:row>3</xdr:row>
      <xdr:rowOff>28575</xdr:rowOff>
    </xdr:to>
    <xdr:pic>
      <xdr:nvPicPr>
        <xdr:cNvPr id="1" name="Slika 2"/>
        <xdr:cNvPicPr preferRelativeResize="1">
          <a:picLocks noChangeAspect="1"/>
        </xdr:cNvPicPr>
      </xdr:nvPicPr>
      <xdr:blipFill>
        <a:blip r:embed="rId1"/>
        <a:stretch>
          <a:fillRect/>
        </a:stretch>
      </xdr:blipFill>
      <xdr:spPr>
        <a:xfrm>
          <a:off x="0" y="323850"/>
          <a:ext cx="1943100"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2:G28"/>
  <sheetViews>
    <sheetView tabSelected="1" view="pageBreakPreview" zoomScaleSheetLayoutView="100" workbookViewId="0" topLeftCell="A1">
      <selection activeCell="A18" sqref="A18"/>
    </sheetView>
  </sheetViews>
  <sheetFormatPr defaultColWidth="9.33203125" defaultRowHeight="12.75"/>
  <cols>
    <col min="1" max="1" width="25.16015625" style="212" customWidth="1"/>
    <col min="2" max="2" width="43.5" style="227" customWidth="1"/>
    <col min="3" max="3" width="10.16015625" style="212" customWidth="1"/>
    <col min="4" max="4" width="13.5" style="212" customWidth="1"/>
    <col min="5" max="5" width="14.16015625" style="212" customWidth="1"/>
    <col min="6" max="6" width="10.5" style="212" customWidth="1"/>
    <col min="7" max="16384" width="9.33203125" style="212" customWidth="1"/>
  </cols>
  <sheetData>
    <row r="2" spans="1:6" ht="12.75">
      <c r="A2" s="210"/>
      <c r="B2" s="210"/>
      <c r="C2" s="211"/>
      <c r="D2" s="211"/>
      <c r="E2" s="211"/>
      <c r="F2" s="211"/>
    </row>
    <row r="3" spans="1:7" s="170" customFormat="1" ht="63.75" customHeight="1">
      <c r="A3" s="213" t="s">
        <v>44</v>
      </c>
      <c r="B3" s="213"/>
      <c r="C3" s="134"/>
      <c r="D3" s="461" t="s">
        <v>45</v>
      </c>
      <c r="E3" s="461"/>
      <c r="F3" s="461"/>
      <c r="G3" s="214"/>
    </row>
    <row r="4" spans="1:7" s="170" customFormat="1" ht="12.75">
      <c r="A4" s="215"/>
      <c r="B4" s="215"/>
      <c r="C4" s="216"/>
      <c r="D4" s="216"/>
      <c r="E4" s="216"/>
      <c r="F4" s="216"/>
      <c r="G4" s="217"/>
    </row>
    <row r="5" spans="1:6" ht="12.75">
      <c r="A5" s="218"/>
      <c r="B5" s="210"/>
      <c r="C5" s="134"/>
      <c r="D5" s="134"/>
      <c r="E5" s="134"/>
      <c r="F5" s="134"/>
    </row>
    <row r="6" spans="1:7" ht="14.25">
      <c r="A6" s="383" t="s">
        <v>33</v>
      </c>
      <c r="B6" s="459" t="s">
        <v>330</v>
      </c>
      <c r="C6" s="459"/>
      <c r="D6" s="459"/>
      <c r="E6" s="459"/>
      <c r="F6" s="459"/>
      <c r="G6" s="219"/>
    </row>
    <row r="7" spans="1:7" ht="14.25">
      <c r="A7" s="383"/>
      <c r="B7" s="384"/>
      <c r="C7" s="385"/>
      <c r="D7" s="386"/>
      <c r="E7" s="387"/>
      <c r="F7" s="387"/>
      <c r="G7" s="219"/>
    </row>
    <row r="8" spans="1:7" ht="14.25">
      <c r="A8" s="383" t="s">
        <v>34</v>
      </c>
      <c r="B8" s="459" t="s">
        <v>267</v>
      </c>
      <c r="C8" s="459"/>
      <c r="D8" s="459"/>
      <c r="E8" s="459"/>
      <c r="F8" s="459"/>
      <c r="G8" s="219"/>
    </row>
    <row r="9" spans="1:7" ht="14.25">
      <c r="A9" s="383"/>
      <c r="B9" s="384"/>
      <c r="C9" s="388"/>
      <c r="D9" s="388"/>
      <c r="E9" s="388"/>
      <c r="F9" s="388"/>
      <c r="G9" s="219"/>
    </row>
    <row r="10" spans="1:7" ht="14.25">
      <c r="A10" s="383" t="s">
        <v>35</v>
      </c>
      <c r="B10" s="460" t="s">
        <v>375</v>
      </c>
      <c r="C10" s="460"/>
      <c r="D10" s="460"/>
      <c r="E10" s="460"/>
      <c r="F10" s="387"/>
      <c r="G10" s="219"/>
    </row>
    <row r="11" spans="1:7" ht="12.75">
      <c r="A11" s="389"/>
      <c r="B11" s="390"/>
      <c r="C11" s="391"/>
      <c r="D11" s="391"/>
      <c r="E11" s="391"/>
      <c r="F11" s="391"/>
      <c r="G11" s="219"/>
    </row>
    <row r="12" spans="1:7" ht="12.75">
      <c r="A12" s="227"/>
      <c r="G12" s="219"/>
    </row>
    <row r="13" spans="1:7" ht="12.75">
      <c r="A13" s="227"/>
      <c r="G13" s="219"/>
    </row>
    <row r="14" spans="1:7" ht="12.75">
      <c r="A14" s="227"/>
      <c r="G14" s="219"/>
    </row>
    <row r="15" spans="1:7" ht="22.5" customHeight="1">
      <c r="A15" s="462" t="s">
        <v>133</v>
      </c>
      <c r="B15" s="462"/>
      <c r="C15" s="462"/>
      <c r="D15" s="462"/>
      <c r="E15" s="462"/>
      <c r="F15" s="462"/>
      <c r="G15" s="221"/>
    </row>
    <row r="16" spans="1:7" ht="12.75">
      <c r="A16" s="219"/>
      <c r="B16" s="220"/>
      <c r="C16" s="219"/>
      <c r="D16" s="219"/>
      <c r="E16" s="219"/>
      <c r="F16" s="219"/>
      <c r="G16" s="219"/>
    </row>
    <row r="17" spans="1:7" ht="43.5" customHeight="1">
      <c r="A17" s="458" t="s">
        <v>376</v>
      </c>
      <c r="B17" s="458"/>
      <c r="C17" s="458"/>
      <c r="D17" s="458"/>
      <c r="E17" s="458"/>
      <c r="F17" s="458"/>
      <c r="G17" s="219"/>
    </row>
    <row r="18" spans="1:7" ht="15.75">
      <c r="A18" s="222"/>
      <c r="B18" s="223"/>
      <c r="C18" s="219"/>
      <c r="D18" s="219"/>
      <c r="E18" s="219"/>
      <c r="F18" s="219"/>
      <c r="G18" s="219"/>
    </row>
    <row r="19" spans="1:7" ht="15.75">
      <c r="A19" s="222"/>
      <c r="B19" s="223"/>
      <c r="C19" s="219"/>
      <c r="D19" s="219"/>
      <c r="E19" s="219"/>
      <c r="F19" s="219"/>
      <c r="G19" s="219"/>
    </row>
    <row r="20" spans="1:7" ht="15.75">
      <c r="A20" s="222"/>
      <c r="B20" s="223"/>
      <c r="C20" s="219"/>
      <c r="D20" s="219"/>
      <c r="E20" s="219"/>
      <c r="F20" s="219"/>
      <c r="G20" s="219"/>
    </row>
    <row r="21" spans="1:7" ht="15.75">
      <c r="A21" s="222"/>
      <c r="B21" s="223"/>
      <c r="C21" s="219"/>
      <c r="D21" s="219"/>
      <c r="E21" s="219"/>
      <c r="F21" s="219"/>
      <c r="G21" s="219"/>
    </row>
    <row r="22" spans="1:7" ht="15.75">
      <c r="A22" s="224"/>
      <c r="B22" s="223"/>
      <c r="C22" s="219"/>
      <c r="D22" s="219"/>
      <c r="E22" s="219"/>
      <c r="F22" s="219"/>
      <c r="G22" s="219"/>
    </row>
    <row r="23" spans="1:7" ht="15.75">
      <c r="A23" s="225"/>
      <c r="B23" s="226"/>
      <c r="C23" s="219"/>
      <c r="D23" s="219"/>
      <c r="E23" s="219"/>
      <c r="F23" s="219"/>
      <c r="G23" s="219"/>
    </row>
    <row r="24" spans="1:7" ht="15.75">
      <c r="A24" s="225"/>
      <c r="B24" s="226"/>
      <c r="C24" s="219"/>
      <c r="D24" s="219"/>
      <c r="E24" s="219"/>
      <c r="F24" s="219"/>
      <c r="G24" s="219"/>
    </row>
    <row r="25" spans="1:7" ht="15.75">
      <c r="A25" s="225"/>
      <c r="B25" s="226"/>
      <c r="C25" s="219"/>
      <c r="D25" s="219"/>
      <c r="E25" s="219"/>
      <c r="F25" s="219"/>
      <c r="G25" s="219"/>
    </row>
    <row r="26" spans="1:7" ht="15.75">
      <c r="A26" s="225"/>
      <c r="B26" s="226"/>
      <c r="C26" s="219"/>
      <c r="D26" s="219"/>
      <c r="E26" s="219"/>
      <c r="F26" s="219"/>
      <c r="G26" s="219"/>
    </row>
    <row r="27" ht="15.75">
      <c r="A27" s="222"/>
    </row>
    <row r="28" ht="15.75">
      <c r="A28" s="222"/>
    </row>
  </sheetData>
  <sheetProtection/>
  <mergeCells count="6">
    <mergeCell ref="A17:F17"/>
    <mergeCell ref="B6:F6"/>
    <mergeCell ref="B10:E10"/>
    <mergeCell ref="D3:F3"/>
    <mergeCell ref="B8:F8"/>
    <mergeCell ref="A15:F15"/>
  </mergeCells>
  <printOptions/>
  <pageMargins left="0.984251968503937" right="0.5905511811023623" top="0.7480314960629921" bottom="0.7480314960629921" header="0.31496062992125984" footer="0.31496062992125984"/>
  <pageSetup firstPageNumber="1" useFirstPageNumber="1"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sheetPr>
    <tabColor rgb="FFFFC000"/>
  </sheetPr>
  <dimension ref="A1:J6"/>
  <sheetViews>
    <sheetView view="pageLayout" zoomScaleNormal="90" zoomScaleSheetLayoutView="100" workbookViewId="0" topLeftCell="A1">
      <selection activeCell="A4" sqref="A4:F4"/>
    </sheetView>
  </sheetViews>
  <sheetFormatPr defaultColWidth="9.33203125" defaultRowHeight="12.75"/>
  <cols>
    <col min="1" max="1" width="8.83203125" style="126" customWidth="1"/>
    <col min="2" max="2" width="54.83203125" style="126" customWidth="1"/>
    <col min="3" max="3" width="10.83203125" style="126" customWidth="1"/>
    <col min="4" max="5" width="12.83203125" style="126" customWidth="1"/>
    <col min="6" max="6" width="15.83203125" style="126" customWidth="1"/>
    <col min="7" max="7" width="9.33203125" style="126" customWidth="1"/>
    <col min="8" max="8" width="15.83203125" style="126" bestFit="1" customWidth="1"/>
    <col min="9" max="16384" width="9.33203125" style="126" customWidth="1"/>
  </cols>
  <sheetData>
    <row r="1" spans="1:6" s="122" customFormat="1" ht="12.75">
      <c r="A1" s="415"/>
      <c r="B1" s="415"/>
      <c r="C1" s="415"/>
      <c r="D1" s="415"/>
      <c r="E1" s="415"/>
      <c r="F1" s="415"/>
    </row>
    <row r="2" spans="2:6" s="123" customFormat="1" ht="12.75">
      <c r="B2" s="463" t="s">
        <v>40</v>
      </c>
      <c r="C2" s="463"/>
      <c r="D2" s="463"/>
      <c r="E2" s="463"/>
      <c r="F2" s="463"/>
    </row>
    <row r="3" spans="2:6" s="124" customFormat="1" ht="12.75">
      <c r="B3" s="409"/>
      <c r="C3" s="409"/>
      <c r="D3" s="409"/>
      <c r="E3" s="409"/>
      <c r="F3" s="409"/>
    </row>
    <row r="4" spans="1:8" s="124" customFormat="1" ht="366" customHeight="1">
      <c r="A4" s="464" t="s">
        <v>125</v>
      </c>
      <c r="B4" s="465"/>
      <c r="C4" s="465"/>
      <c r="D4" s="465"/>
      <c r="E4" s="465"/>
      <c r="F4" s="465"/>
      <c r="H4" s="125"/>
    </row>
    <row r="5" spans="1:10" s="124" customFormat="1" ht="281.25" customHeight="1">
      <c r="A5" s="464" t="s">
        <v>126</v>
      </c>
      <c r="B5" s="465"/>
      <c r="C5" s="465"/>
      <c r="D5" s="465"/>
      <c r="E5" s="465"/>
      <c r="F5" s="465"/>
      <c r="J5" s="457"/>
    </row>
    <row r="6" spans="1:6" s="124" customFormat="1" ht="280.5" customHeight="1">
      <c r="A6" s="464" t="s">
        <v>127</v>
      </c>
      <c r="B6" s="465"/>
      <c r="C6" s="465"/>
      <c r="D6" s="465"/>
      <c r="E6" s="465"/>
      <c r="F6" s="465"/>
    </row>
  </sheetData>
  <sheetProtection/>
  <mergeCells count="4">
    <mergeCell ref="B2:F2"/>
    <mergeCell ref="A4:F4"/>
    <mergeCell ref="A5:F5"/>
    <mergeCell ref="A6:F6"/>
  </mergeCells>
  <printOptions/>
  <pageMargins left="0.7" right="0.7" top="0.75" bottom="0.75" header="0.3" footer="0.3"/>
  <pageSetup horizontalDpi="600" verticalDpi="600" orientation="portrait" paperSize="9" scale="93" r:id="rId1"/>
  <headerFooter>
    <oddHeader>&amp;COdlagalište komunalnog otpada "Vučje Brdo-Plano"
</oddHeader>
  </headerFooter>
</worksheet>
</file>

<file path=xl/worksheets/sheet3.xml><?xml version="1.0" encoding="utf-8"?>
<worksheet xmlns="http://schemas.openxmlformats.org/spreadsheetml/2006/main" xmlns:r="http://schemas.openxmlformats.org/officeDocument/2006/relationships">
  <sheetPr>
    <tabColor rgb="FFFFC000"/>
  </sheetPr>
  <dimension ref="A1:F23"/>
  <sheetViews>
    <sheetView view="pageBreakPreview" zoomScaleSheetLayoutView="100" workbookViewId="0" topLeftCell="A19">
      <selection activeCell="E22" sqref="E22"/>
    </sheetView>
  </sheetViews>
  <sheetFormatPr defaultColWidth="9.33203125" defaultRowHeight="12.75"/>
  <cols>
    <col min="1" max="1" width="8.83203125" style="275" customWidth="1"/>
    <col min="2" max="2" width="54.83203125" style="275" customWidth="1"/>
    <col min="3" max="3" width="10.83203125" style="275" customWidth="1"/>
    <col min="4" max="5" width="12.83203125" style="275" customWidth="1"/>
    <col min="6" max="6" width="15.83203125" style="275" customWidth="1"/>
    <col min="7" max="16384" width="9.33203125" style="275" customWidth="1"/>
  </cols>
  <sheetData>
    <row r="1" spans="1:6" ht="12.75">
      <c r="A1" s="265" t="s">
        <v>6</v>
      </c>
      <c r="B1" s="267" t="s">
        <v>7</v>
      </c>
      <c r="C1" s="267" t="s">
        <v>8</v>
      </c>
      <c r="D1" s="267" t="s">
        <v>2</v>
      </c>
      <c r="E1" s="80" t="s">
        <v>9</v>
      </c>
      <c r="F1" s="80" t="s">
        <v>10</v>
      </c>
    </row>
    <row r="2" spans="1:6" ht="12.75">
      <c r="A2" s="15"/>
      <c r="B2" s="1"/>
      <c r="C2" s="2"/>
      <c r="D2" s="2"/>
      <c r="E2" s="9"/>
      <c r="F2" s="9"/>
    </row>
    <row r="3" spans="1:6" ht="12.75">
      <c r="A3" s="255" t="s">
        <v>3</v>
      </c>
      <c r="B3" s="256" t="s">
        <v>212</v>
      </c>
      <c r="C3" s="256"/>
      <c r="D3" s="274"/>
      <c r="E3" s="256"/>
      <c r="F3" s="256"/>
    </row>
    <row r="4" spans="1:6" ht="12.75">
      <c r="A4" s="351"/>
      <c r="B4" s="352"/>
      <c r="C4" s="352"/>
      <c r="D4" s="353"/>
      <c r="E4" s="352"/>
      <c r="F4" s="352"/>
    </row>
    <row r="5" spans="1:6" ht="12.75">
      <c r="A5" s="301"/>
      <c r="B5" s="341" t="s">
        <v>215</v>
      </c>
      <c r="C5" s="346"/>
      <c r="D5" s="100"/>
      <c r="E5" s="354"/>
      <c r="F5" s="354"/>
    </row>
    <row r="6" spans="1:6" ht="12.75">
      <c r="A6" s="355"/>
      <c r="B6" s="341"/>
      <c r="C6" s="346"/>
      <c r="D6" s="100"/>
      <c r="E6" s="354"/>
      <c r="F6" s="354"/>
    </row>
    <row r="7" spans="1:6" ht="293.25">
      <c r="A7" s="355"/>
      <c r="B7" s="345" t="s">
        <v>216</v>
      </c>
      <c r="C7" s="346"/>
      <c r="D7" s="100"/>
      <c r="E7" s="354"/>
      <c r="F7" s="354"/>
    </row>
    <row r="8" spans="1:6" ht="12.75">
      <c r="A8" s="355"/>
      <c r="B8" s="356"/>
      <c r="C8" s="346"/>
      <c r="D8" s="350"/>
      <c r="E8" s="357"/>
      <c r="F8" s="354"/>
    </row>
    <row r="9" spans="1:6" ht="12.75">
      <c r="A9" s="301" t="s">
        <v>217</v>
      </c>
      <c r="B9" s="341" t="s">
        <v>218</v>
      </c>
      <c r="C9" s="342"/>
      <c r="D9" s="200"/>
      <c r="E9" s="343"/>
      <c r="F9" s="344"/>
    </row>
    <row r="10" spans="1:6" ht="12.75">
      <c r="A10" s="232"/>
      <c r="B10" s="358"/>
      <c r="C10" s="346"/>
      <c r="D10" s="100"/>
      <c r="E10" s="348"/>
      <c r="F10" s="349"/>
    </row>
    <row r="11" spans="1:6" ht="165.75">
      <c r="A11" s="121"/>
      <c r="B11" s="231" t="s">
        <v>219</v>
      </c>
      <c r="C11" s="346"/>
      <c r="D11" s="100"/>
      <c r="E11" s="348"/>
      <c r="F11" s="349"/>
    </row>
    <row r="12" spans="1:6" ht="12.75">
      <c r="A12" s="359"/>
      <c r="B12" s="231" t="s">
        <v>137</v>
      </c>
      <c r="C12" s="360" t="s">
        <v>32</v>
      </c>
      <c r="D12" s="354">
        <v>1</v>
      </c>
      <c r="E12" s="302"/>
      <c r="F12" s="302">
        <f>D12*E12</f>
        <v>0</v>
      </c>
    </row>
    <row r="13" spans="1:6" ht="12.75">
      <c r="A13" s="359"/>
      <c r="B13" s="345"/>
      <c r="C13" s="232"/>
      <c r="D13" s="359"/>
      <c r="E13" s="359"/>
      <c r="F13" s="349"/>
    </row>
    <row r="14" spans="1:6" ht="12.75">
      <c r="A14" s="301" t="s">
        <v>220</v>
      </c>
      <c r="B14" s="361" t="s">
        <v>221</v>
      </c>
      <c r="C14" s="362"/>
      <c r="D14" s="200"/>
      <c r="E14" s="363"/>
      <c r="F14" s="344"/>
    </row>
    <row r="15" spans="1:6" ht="12.75">
      <c r="A15" s="232"/>
      <c r="B15" s="364"/>
      <c r="C15" s="365"/>
      <c r="D15" s="100"/>
      <c r="E15" s="354"/>
      <c r="F15" s="349"/>
    </row>
    <row r="16" spans="1:6" ht="89.25">
      <c r="A16" s="121"/>
      <c r="B16" s="231" t="s">
        <v>222</v>
      </c>
      <c r="C16" s="346"/>
      <c r="D16" s="100"/>
      <c r="E16" s="366"/>
      <c r="F16" s="349"/>
    </row>
    <row r="17" spans="1:6" ht="15">
      <c r="A17" s="232"/>
      <c r="B17" s="345" t="s">
        <v>223</v>
      </c>
      <c r="C17" s="346" t="s">
        <v>23</v>
      </c>
      <c r="D17" s="367">
        <v>2500</v>
      </c>
      <c r="E17" s="100"/>
      <c r="F17" s="302">
        <f>D17*E17</f>
        <v>0</v>
      </c>
    </row>
    <row r="18" spans="1:6" ht="12.75">
      <c r="A18" s="232"/>
      <c r="B18" s="345"/>
      <c r="C18" s="346"/>
      <c r="D18" s="367"/>
      <c r="E18" s="368"/>
      <c r="F18" s="302"/>
    </row>
    <row r="19" spans="1:6" ht="38.25">
      <c r="A19" s="301" t="s">
        <v>224</v>
      </c>
      <c r="B19" s="341" t="s">
        <v>225</v>
      </c>
      <c r="C19" s="362"/>
      <c r="D19" s="200"/>
      <c r="E19" s="363"/>
      <c r="F19" s="344"/>
    </row>
    <row r="20" spans="1:6" ht="12.75">
      <c r="A20" s="232"/>
      <c r="B20" s="345"/>
      <c r="C20" s="346"/>
      <c r="D20" s="347"/>
      <c r="E20" s="369"/>
      <c r="F20" s="302"/>
    </row>
    <row r="21" spans="1:6" ht="89.25">
      <c r="A21" s="232"/>
      <c r="B21" s="345" t="s">
        <v>226</v>
      </c>
      <c r="C21" s="346"/>
      <c r="D21" s="347"/>
      <c r="E21" s="369"/>
      <c r="F21" s="302"/>
    </row>
    <row r="22" spans="1:6" ht="12.75">
      <c r="A22" s="232"/>
      <c r="B22" s="345" t="s">
        <v>227</v>
      </c>
      <c r="C22" s="346" t="s">
        <v>228</v>
      </c>
      <c r="D22" s="367">
        <v>50</v>
      </c>
      <c r="E22" s="100"/>
      <c r="F22" s="302">
        <f>D22*E22</f>
        <v>0</v>
      </c>
    </row>
    <row r="23" spans="1:6" ht="12.75">
      <c r="A23" s="253" t="str">
        <f>A3</f>
        <v>1.</v>
      </c>
      <c r="B23" s="254" t="s">
        <v>213</v>
      </c>
      <c r="C23" s="254"/>
      <c r="D23" s="254"/>
      <c r="E23" s="254"/>
      <c r="F23" s="206">
        <f>SUM(F11:F22)</f>
        <v>0</v>
      </c>
    </row>
  </sheetData>
  <sheetProtection/>
  <printOptions/>
  <pageMargins left="0.7" right="0.7" top="0.75" bottom="0.75" header="0.3" footer="0.3"/>
  <pageSetup horizontalDpi="600" verticalDpi="600" orientation="portrait" paperSize="9" scale="93" r:id="rId1"/>
  <headerFooter>
    <oddHeader>&amp;C&amp;"+,Uobičajeno"Odlagalište komunalnog otpada "Vučje Brdo-Plano"</oddHeader>
  </headerFooter>
  <rowBreaks count="1" manualBreakCount="1">
    <brk id="18" max="255" man="1"/>
  </rowBreaks>
</worksheet>
</file>

<file path=xl/worksheets/sheet4.xml><?xml version="1.0" encoding="utf-8"?>
<worksheet xmlns="http://schemas.openxmlformats.org/spreadsheetml/2006/main" xmlns:r="http://schemas.openxmlformats.org/officeDocument/2006/relationships">
  <sheetPr>
    <tabColor rgb="FFFFC000"/>
  </sheetPr>
  <dimension ref="A1:F68"/>
  <sheetViews>
    <sheetView view="pageBreakPreview" zoomScaleSheetLayoutView="100" workbookViewId="0" topLeftCell="A58">
      <selection activeCell="E65" sqref="E65"/>
    </sheetView>
  </sheetViews>
  <sheetFormatPr defaultColWidth="9.33203125" defaultRowHeight="12.75"/>
  <cols>
    <col min="1" max="1" width="8.83203125" style="319" customWidth="1"/>
    <col min="2" max="2" width="54.83203125" style="319" customWidth="1"/>
    <col min="3" max="3" width="10.83203125" style="319" customWidth="1"/>
    <col min="4" max="5" width="12.83203125" style="319" customWidth="1"/>
    <col min="6" max="6" width="15.83203125" style="319" customWidth="1"/>
    <col min="7" max="16384" width="9.33203125" style="319" customWidth="1"/>
  </cols>
  <sheetData>
    <row r="1" spans="1:6" ht="12.75">
      <c r="A1" s="167" t="s">
        <v>6</v>
      </c>
      <c r="B1" s="168" t="s">
        <v>7</v>
      </c>
      <c r="C1" s="168" t="s">
        <v>8</v>
      </c>
      <c r="D1" s="168" t="s">
        <v>2</v>
      </c>
      <c r="E1" s="169" t="s">
        <v>9</v>
      </c>
      <c r="F1" s="169" t="s">
        <v>10</v>
      </c>
    </row>
    <row r="2" spans="1:6" ht="12.75">
      <c r="A2" s="171"/>
      <c r="B2" s="172"/>
      <c r="C2" s="109"/>
      <c r="D2" s="109"/>
      <c r="E2" s="105"/>
      <c r="F2" s="105"/>
    </row>
    <row r="3" spans="1:6" ht="12.75">
      <c r="A3" s="271" t="s">
        <v>4</v>
      </c>
      <c r="B3" s="272" t="s">
        <v>169</v>
      </c>
      <c r="C3" s="273"/>
      <c r="D3" s="273"/>
      <c r="E3" s="272"/>
      <c r="F3" s="272"/>
    </row>
    <row r="4" spans="1:6" ht="12.75">
      <c r="A4" s="171"/>
      <c r="B4" s="172"/>
      <c r="C4" s="109"/>
      <c r="D4" s="378"/>
      <c r="E4" s="105"/>
      <c r="F4" s="105"/>
    </row>
    <row r="5" spans="1:6" ht="12.75">
      <c r="A5" s="173" t="s">
        <v>0</v>
      </c>
      <c r="B5" s="174" t="s">
        <v>96</v>
      </c>
      <c r="C5" s="182"/>
      <c r="D5" s="376"/>
      <c r="E5" s="183"/>
      <c r="F5" s="184"/>
    </row>
    <row r="6" spans="1:6" ht="12.75">
      <c r="A6" s="107"/>
      <c r="B6" s="185"/>
      <c r="C6" s="104"/>
      <c r="D6" s="372"/>
      <c r="E6" s="104"/>
      <c r="F6" s="104"/>
    </row>
    <row r="7" spans="1:6" ht="12.75">
      <c r="A7" s="175" t="s">
        <v>47</v>
      </c>
      <c r="B7" s="176" t="s">
        <v>48</v>
      </c>
      <c r="C7" s="177"/>
      <c r="D7" s="370"/>
      <c r="E7" s="177"/>
      <c r="F7" s="177"/>
    </row>
    <row r="8" spans="1:6" ht="12.75">
      <c r="A8" s="107"/>
      <c r="B8" s="185"/>
      <c r="C8" s="104"/>
      <c r="D8" s="372"/>
      <c r="E8" s="104"/>
      <c r="F8" s="104"/>
    </row>
    <row r="9" spans="1:6" ht="170.25">
      <c r="A9" s="110"/>
      <c r="B9" s="102" t="s">
        <v>166</v>
      </c>
      <c r="C9" s="109"/>
      <c r="D9" s="372"/>
      <c r="E9" s="104"/>
      <c r="F9" s="104"/>
    </row>
    <row r="10" spans="1:6" ht="15">
      <c r="A10" s="107"/>
      <c r="B10" s="181" t="s">
        <v>167</v>
      </c>
      <c r="C10" s="103" t="s">
        <v>22</v>
      </c>
      <c r="D10" s="371">
        <v>100</v>
      </c>
      <c r="E10" s="106"/>
      <c r="F10" s="106">
        <f>D10*E10</f>
        <v>0</v>
      </c>
    </row>
    <row r="11" spans="1:6" ht="12.75">
      <c r="A11" s="107"/>
      <c r="B11" s="181"/>
      <c r="C11" s="109"/>
      <c r="D11" s="371"/>
      <c r="E11" s="310"/>
      <c r="F11" s="106"/>
    </row>
    <row r="12" spans="1:6" ht="12.75">
      <c r="A12" s="175" t="s">
        <v>97</v>
      </c>
      <c r="B12" s="176" t="s">
        <v>324</v>
      </c>
      <c r="C12" s="177"/>
      <c r="D12" s="370"/>
      <c r="E12" s="177"/>
      <c r="F12" s="177"/>
    </row>
    <row r="13" spans="1:6" ht="12.75">
      <c r="A13" s="107"/>
      <c r="B13" s="181"/>
      <c r="C13" s="109"/>
      <c r="D13" s="371"/>
      <c r="E13" s="310"/>
      <c r="F13" s="106"/>
    </row>
    <row r="14" spans="1:6" ht="38.25">
      <c r="A14" s="311"/>
      <c r="B14" s="312" t="s">
        <v>134</v>
      </c>
      <c r="C14" s="109"/>
      <c r="D14" s="143"/>
      <c r="E14" s="313"/>
      <c r="F14" s="314"/>
    </row>
    <row r="15" spans="1:6" ht="12.75">
      <c r="A15" s="186" t="s">
        <v>38</v>
      </c>
      <c r="B15" s="312" t="s">
        <v>325</v>
      </c>
      <c r="C15" s="109"/>
      <c r="D15" s="143"/>
      <c r="E15" s="313"/>
      <c r="F15" s="314"/>
    </row>
    <row r="16" spans="1:6" ht="25.5">
      <c r="A16" s="186" t="s">
        <v>38</v>
      </c>
      <c r="B16" s="312" t="s">
        <v>268</v>
      </c>
      <c r="C16" s="109"/>
      <c r="D16" s="143"/>
      <c r="E16" s="313"/>
      <c r="F16" s="314"/>
    </row>
    <row r="17" spans="1:6" ht="15">
      <c r="A17" s="107"/>
      <c r="B17" s="108" t="s">
        <v>171</v>
      </c>
      <c r="C17" s="103" t="s">
        <v>22</v>
      </c>
      <c r="D17" s="371">
        <v>1100</v>
      </c>
      <c r="E17" s="106"/>
      <c r="F17" s="106">
        <f>D17*E17</f>
        <v>0</v>
      </c>
    </row>
    <row r="18" spans="1:6" ht="12.75">
      <c r="A18" s="110"/>
      <c r="B18" s="108"/>
      <c r="C18" s="103"/>
      <c r="D18" s="372"/>
      <c r="E18" s="104"/>
      <c r="F18" s="104"/>
    </row>
    <row r="19" spans="1:6" ht="12.75">
      <c r="A19" s="175" t="s">
        <v>343</v>
      </c>
      <c r="B19" s="176" t="s">
        <v>90</v>
      </c>
      <c r="C19" s="177"/>
      <c r="D19" s="370"/>
      <c r="E19" s="177"/>
      <c r="F19" s="177"/>
    </row>
    <row r="20" spans="1:6" ht="12.75">
      <c r="A20" s="107"/>
      <c r="B20" s="178"/>
      <c r="C20" s="109"/>
      <c r="D20" s="371"/>
      <c r="E20" s="120"/>
      <c r="F20" s="106"/>
    </row>
    <row r="21" spans="1:6" ht="204">
      <c r="A21" s="110"/>
      <c r="B21" s="102" t="s">
        <v>135</v>
      </c>
      <c r="C21" s="109"/>
      <c r="D21" s="371"/>
      <c r="E21" s="120"/>
      <c r="F21" s="106"/>
    </row>
    <row r="22" spans="1:6" ht="15">
      <c r="A22" s="107"/>
      <c r="B22" s="178" t="s">
        <v>168</v>
      </c>
      <c r="C22" s="103" t="s">
        <v>23</v>
      </c>
      <c r="D22" s="371">
        <v>800</v>
      </c>
      <c r="E22" s="106"/>
      <c r="F22" s="106">
        <f>D22*E22</f>
        <v>0</v>
      </c>
    </row>
    <row r="23" spans="1:6" ht="12.75">
      <c r="A23" s="107"/>
      <c r="B23" s="178"/>
      <c r="C23" s="103"/>
      <c r="D23" s="372"/>
      <c r="E23" s="104"/>
      <c r="F23" s="104"/>
    </row>
    <row r="24" spans="1:6" ht="12.75">
      <c r="A24" s="175" t="s">
        <v>344</v>
      </c>
      <c r="B24" s="176" t="s">
        <v>91</v>
      </c>
      <c r="C24" s="177"/>
      <c r="D24" s="370"/>
      <c r="E24" s="177"/>
      <c r="F24" s="177"/>
    </row>
    <row r="25" spans="1:6" ht="12.75">
      <c r="A25" s="107"/>
      <c r="B25" s="178"/>
      <c r="C25" s="103"/>
      <c r="D25" s="372"/>
      <c r="E25" s="104"/>
      <c r="F25" s="104"/>
    </row>
    <row r="26" spans="1:6" ht="204">
      <c r="A26" s="110"/>
      <c r="B26" s="102" t="s">
        <v>98</v>
      </c>
      <c r="C26" s="103"/>
      <c r="D26" s="372"/>
      <c r="E26" s="104"/>
      <c r="F26" s="104"/>
    </row>
    <row r="27" spans="1:6" ht="15">
      <c r="A27" s="107"/>
      <c r="B27" s="102" t="s">
        <v>172</v>
      </c>
      <c r="C27" s="103" t="s">
        <v>22</v>
      </c>
      <c r="D27" s="371">
        <v>100</v>
      </c>
      <c r="E27" s="106"/>
      <c r="F27" s="106">
        <f>D27*E27</f>
        <v>0</v>
      </c>
    </row>
    <row r="28" spans="1:6" ht="12.75">
      <c r="A28" s="107"/>
      <c r="B28" s="178"/>
      <c r="C28" s="103"/>
      <c r="D28" s="371"/>
      <c r="E28" s="106"/>
      <c r="F28" s="106"/>
    </row>
    <row r="29" spans="1:6" ht="25.5">
      <c r="A29" s="234" t="s">
        <v>345</v>
      </c>
      <c r="B29" s="235" t="s">
        <v>117</v>
      </c>
      <c r="C29" s="187"/>
      <c r="D29" s="373"/>
      <c r="E29" s="187"/>
      <c r="F29" s="187"/>
    </row>
    <row r="30" spans="1:6" ht="12.75">
      <c r="A30" s="188"/>
      <c r="B30" s="189"/>
      <c r="C30" s="190"/>
      <c r="D30" s="374"/>
      <c r="E30" s="190"/>
      <c r="F30" s="190"/>
    </row>
    <row r="31" spans="1:6" ht="76.5">
      <c r="A31" s="188"/>
      <c r="B31" s="102" t="s">
        <v>136</v>
      </c>
      <c r="C31" s="190"/>
      <c r="D31" s="374"/>
      <c r="E31" s="190"/>
      <c r="F31" s="190"/>
    </row>
    <row r="32" spans="1:6" ht="12.75">
      <c r="A32" s="191"/>
      <c r="B32" s="102" t="s">
        <v>118</v>
      </c>
      <c r="C32" s="190"/>
      <c r="D32" s="374"/>
      <c r="E32" s="190"/>
      <c r="F32" s="190"/>
    </row>
    <row r="33" spans="1:6" ht="25.5">
      <c r="A33" s="186"/>
      <c r="B33" s="102" t="s">
        <v>119</v>
      </c>
      <c r="C33" s="190"/>
      <c r="D33" s="374"/>
      <c r="E33" s="190"/>
      <c r="F33" s="190"/>
    </row>
    <row r="34" spans="1:6" ht="25.5">
      <c r="A34" s="186"/>
      <c r="B34" s="102" t="s">
        <v>120</v>
      </c>
      <c r="C34" s="190"/>
      <c r="D34" s="374"/>
      <c r="E34" s="190"/>
      <c r="F34" s="190"/>
    </row>
    <row r="35" spans="1:6" ht="25.5">
      <c r="A35" s="186"/>
      <c r="B35" s="102" t="s">
        <v>121</v>
      </c>
      <c r="C35" s="190"/>
      <c r="D35" s="374"/>
      <c r="E35" s="190"/>
      <c r="F35" s="190"/>
    </row>
    <row r="36" spans="1:6" ht="25.5">
      <c r="A36" s="186"/>
      <c r="B36" s="102" t="s">
        <v>122</v>
      </c>
      <c r="C36" s="190"/>
      <c r="D36" s="374"/>
      <c r="E36" s="190"/>
      <c r="F36" s="190"/>
    </row>
    <row r="37" spans="1:6" ht="12.75">
      <c r="A37" s="191"/>
      <c r="B37" s="102" t="s">
        <v>49</v>
      </c>
      <c r="C37" s="103" t="s">
        <v>123</v>
      </c>
      <c r="D37" s="371">
        <v>800</v>
      </c>
      <c r="E37" s="106"/>
      <c r="F37" s="106">
        <f>D37*E37</f>
        <v>0</v>
      </c>
    </row>
    <row r="38" spans="1:6" ht="12.75">
      <c r="A38" s="191"/>
      <c r="B38" s="189"/>
      <c r="C38" s="308"/>
      <c r="D38" s="143"/>
      <c r="E38" s="143"/>
      <c r="F38" s="309"/>
    </row>
    <row r="39" spans="1:6" ht="12.75">
      <c r="A39" s="175" t="s">
        <v>346</v>
      </c>
      <c r="B39" s="176" t="s">
        <v>94</v>
      </c>
      <c r="C39" s="177"/>
      <c r="D39" s="370"/>
      <c r="E39" s="177"/>
      <c r="F39" s="177"/>
    </row>
    <row r="40" spans="1:6" ht="12.75">
      <c r="A40" s="275"/>
      <c r="B40" s="275"/>
      <c r="C40" s="275"/>
      <c r="D40" s="379"/>
      <c r="E40" s="275"/>
      <c r="F40" s="275"/>
    </row>
    <row r="41" spans="1:6" ht="89.25">
      <c r="A41" s="275"/>
      <c r="B41" s="108" t="s">
        <v>99</v>
      </c>
      <c r="C41" s="275"/>
      <c r="D41" s="379"/>
      <c r="E41" s="275"/>
      <c r="F41" s="275"/>
    </row>
    <row r="42" spans="1:6" ht="15">
      <c r="A42" s="275"/>
      <c r="B42" s="315" t="s">
        <v>160</v>
      </c>
      <c r="C42" s="103" t="s">
        <v>22</v>
      </c>
      <c r="D42" s="371">
        <v>1200</v>
      </c>
      <c r="E42" s="106"/>
      <c r="F42" s="106">
        <f>D42*E42</f>
        <v>0</v>
      </c>
    </row>
    <row r="43" spans="1:6" ht="12.75">
      <c r="A43" s="179" t="s">
        <v>0</v>
      </c>
      <c r="B43" s="316" t="s">
        <v>95</v>
      </c>
      <c r="C43" s="317"/>
      <c r="D43" s="375"/>
      <c r="E43" s="318"/>
      <c r="F43" s="180">
        <f>SUM(F6:F42)</f>
        <v>0</v>
      </c>
    </row>
    <row r="44" spans="1:6" ht="12.75">
      <c r="A44" s="107"/>
      <c r="B44" s="181"/>
      <c r="C44" s="109"/>
      <c r="D44" s="371"/>
      <c r="E44" s="120"/>
      <c r="F44" s="106"/>
    </row>
    <row r="45" spans="1:6" ht="12.75">
      <c r="A45" s="173" t="s">
        <v>1</v>
      </c>
      <c r="B45" s="174" t="s">
        <v>30</v>
      </c>
      <c r="C45" s="182"/>
      <c r="D45" s="376"/>
      <c r="E45" s="183"/>
      <c r="F45" s="184"/>
    </row>
    <row r="46" spans="1:6" ht="12.75">
      <c r="A46" s="111"/>
      <c r="B46" s="192"/>
      <c r="C46" s="109"/>
      <c r="D46" s="371"/>
      <c r="E46" s="120"/>
      <c r="F46" s="106"/>
    </row>
    <row r="47" spans="1:6" ht="25.5">
      <c r="A47" s="193" t="s">
        <v>347</v>
      </c>
      <c r="B47" s="194" t="s">
        <v>92</v>
      </c>
      <c r="C47" s="195"/>
      <c r="D47" s="377"/>
      <c r="E47" s="196"/>
      <c r="F47" s="196"/>
    </row>
    <row r="48" spans="1:6" ht="12.75">
      <c r="A48" s="111"/>
      <c r="B48" s="192"/>
      <c r="C48" s="109"/>
      <c r="D48" s="371"/>
      <c r="E48" s="120"/>
      <c r="F48" s="106"/>
    </row>
    <row r="49" spans="1:6" ht="280.5">
      <c r="A49" s="110"/>
      <c r="B49" s="102" t="s">
        <v>170</v>
      </c>
      <c r="C49" s="109"/>
      <c r="D49" s="371"/>
      <c r="E49" s="120"/>
      <c r="F49" s="106"/>
    </row>
    <row r="50" spans="1:6" ht="15">
      <c r="A50" s="111"/>
      <c r="B50" s="197" t="s">
        <v>93</v>
      </c>
      <c r="C50" s="103" t="s">
        <v>332</v>
      </c>
      <c r="D50" s="371">
        <v>400</v>
      </c>
      <c r="E50" s="106"/>
      <c r="F50" s="106">
        <f>D50*E50</f>
        <v>0</v>
      </c>
    </row>
    <row r="51" spans="1:6" ht="12.75">
      <c r="A51" s="111"/>
      <c r="B51" s="197"/>
      <c r="C51" s="103"/>
      <c r="D51" s="371"/>
      <c r="E51" s="106"/>
      <c r="F51" s="106"/>
    </row>
    <row r="52" spans="1:6" ht="12.75">
      <c r="A52" s="380" t="s">
        <v>348</v>
      </c>
      <c r="B52" s="412" t="s">
        <v>334</v>
      </c>
      <c r="C52" s="187"/>
      <c r="D52" s="413"/>
      <c r="E52" s="413"/>
      <c r="F52" s="187"/>
    </row>
    <row r="53" spans="1:6" ht="12.75">
      <c r="A53" s="191"/>
      <c r="B53" s="381"/>
      <c r="C53" s="190"/>
      <c r="D53" s="414"/>
      <c r="E53" s="414"/>
      <c r="F53" s="190"/>
    </row>
    <row r="54" spans="1:6" ht="51">
      <c r="A54" s="191"/>
      <c r="B54" s="392" t="s">
        <v>333</v>
      </c>
      <c r="C54" s="190"/>
      <c r="D54" s="414"/>
      <c r="E54" s="414"/>
      <c r="F54" s="190"/>
    </row>
    <row r="55" spans="1:6" ht="12.75">
      <c r="A55" s="191"/>
      <c r="B55" s="189" t="s">
        <v>331</v>
      </c>
      <c r="C55" s="308" t="s">
        <v>11</v>
      </c>
      <c r="D55" s="143">
        <v>54</v>
      </c>
      <c r="E55" s="143"/>
      <c r="F55" s="309">
        <f>D55*E55</f>
        <v>0</v>
      </c>
    </row>
    <row r="56" spans="1:6" ht="12.75">
      <c r="A56" s="179" t="s">
        <v>1</v>
      </c>
      <c r="B56" s="198" t="s">
        <v>31</v>
      </c>
      <c r="C56" s="199"/>
      <c r="D56" s="305"/>
      <c r="E56" s="199"/>
      <c r="F56" s="180">
        <f>SUM(F50:F55)</f>
        <v>0</v>
      </c>
    </row>
    <row r="57" spans="1:6" ht="12.75">
      <c r="A57" s="201"/>
      <c r="B57" s="202"/>
      <c r="C57" s="203"/>
      <c r="D57" s="306"/>
      <c r="E57" s="203"/>
      <c r="F57" s="204"/>
    </row>
    <row r="58" spans="1:6" ht="12.75">
      <c r="A58" s="173" t="s">
        <v>12</v>
      </c>
      <c r="B58" s="174" t="s">
        <v>229</v>
      </c>
      <c r="C58" s="182"/>
      <c r="D58" s="376"/>
      <c r="E58" s="183"/>
      <c r="F58" s="184"/>
    </row>
    <row r="59" spans="1:6" ht="12.75">
      <c r="A59" s="201"/>
      <c r="B59" s="202"/>
      <c r="C59" s="203"/>
      <c r="D59" s="306"/>
      <c r="E59" s="203"/>
      <c r="F59" s="204"/>
    </row>
    <row r="60" spans="1:6" ht="12.75">
      <c r="A60" s="416" t="s">
        <v>352</v>
      </c>
      <c r="B60" s="422" t="s">
        <v>351</v>
      </c>
      <c r="C60" s="423"/>
      <c r="D60" s="424"/>
      <c r="E60" s="425"/>
      <c r="F60" s="426"/>
    </row>
    <row r="61" spans="1:6" ht="12.75">
      <c r="A61" s="427"/>
      <c r="B61" s="420"/>
      <c r="C61" s="417"/>
      <c r="D61" s="428"/>
      <c r="E61" s="418"/>
      <c r="F61" s="419"/>
    </row>
    <row r="62" spans="1:6" ht="259.5">
      <c r="A62" s="322"/>
      <c r="B62" s="57" t="s">
        <v>353</v>
      </c>
      <c r="C62" s="6"/>
      <c r="D62" s="6"/>
      <c r="E62" s="429"/>
      <c r="F62" s="429"/>
    </row>
    <row r="63" spans="1:6" ht="15">
      <c r="A63" s="5"/>
      <c r="B63" s="430" t="s">
        <v>349</v>
      </c>
      <c r="C63" s="431" t="s">
        <v>22</v>
      </c>
      <c r="D63" s="432">
        <v>1</v>
      </c>
      <c r="E63" s="418"/>
      <c r="F63" s="419">
        <f>D63*E63</f>
        <v>0</v>
      </c>
    </row>
    <row r="64" spans="1:6" ht="15">
      <c r="A64" s="433"/>
      <c r="B64" s="434" t="s">
        <v>350</v>
      </c>
      <c r="C64" s="435" t="s">
        <v>22</v>
      </c>
      <c r="D64" s="436">
        <v>18</v>
      </c>
      <c r="E64" s="437"/>
      <c r="F64" s="438">
        <f>D64*E64</f>
        <v>0</v>
      </c>
    </row>
    <row r="65" spans="1:6" ht="12.75">
      <c r="A65" s="151"/>
      <c r="B65" s="142" t="s">
        <v>230</v>
      </c>
      <c r="C65" s="141" t="s">
        <v>231</v>
      </c>
      <c r="D65" s="143">
        <v>1800</v>
      </c>
      <c r="E65" s="143"/>
      <c r="F65" s="155">
        <f>D65*E65</f>
        <v>0</v>
      </c>
    </row>
    <row r="66" spans="1:6" ht="12.75">
      <c r="A66" s="179" t="s">
        <v>12</v>
      </c>
      <c r="B66" s="198" t="s">
        <v>335</v>
      </c>
      <c r="C66" s="199"/>
      <c r="D66" s="305"/>
      <c r="E66" s="199"/>
      <c r="F66" s="180">
        <f>SUM(F62:F65)</f>
        <v>0</v>
      </c>
    </row>
    <row r="67" spans="1:6" ht="12.75">
      <c r="A67" s="201"/>
      <c r="B67" s="202"/>
      <c r="C67" s="203"/>
      <c r="D67" s="306"/>
      <c r="E67" s="203"/>
      <c r="F67" s="204"/>
    </row>
    <row r="68" spans="1:6" ht="12.75">
      <c r="A68" s="271" t="str">
        <f>A3</f>
        <v>2.</v>
      </c>
      <c r="B68" s="272" t="s">
        <v>211</v>
      </c>
      <c r="C68" s="272"/>
      <c r="D68" s="272"/>
      <c r="E68" s="272"/>
      <c r="F68" s="307">
        <f>F43+F56+F66</f>
        <v>0</v>
      </c>
    </row>
  </sheetData>
  <sheetProtection/>
  <printOptions/>
  <pageMargins left="0.7" right="0.7" top="0.75" bottom="0.75" header="0.3" footer="0.3"/>
  <pageSetup horizontalDpi="600" verticalDpi="600" orientation="portrait" paperSize="9" scale="93" r:id="rId1"/>
  <headerFooter>
    <oddHeader>&amp;C&amp;"+,Uobičajeno"Odlagalište komunalnog otpada "Vučje Brdo-Plano"</oddHeader>
  </headerFooter>
  <rowBreaks count="2" manualBreakCount="2">
    <brk id="23" max="255" man="1"/>
    <brk id="44" max="255" man="1"/>
  </rowBreaks>
</worksheet>
</file>

<file path=xl/worksheets/sheet5.xml><?xml version="1.0" encoding="utf-8"?>
<worksheet xmlns="http://schemas.openxmlformats.org/spreadsheetml/2006/main" xmlns:r="http://schemas.openxmlformats.org/officeDocument/2006/relationships">
  <sheetPr>
    <tabColor rgb="FFFFC000"/>
  </sheetPr>
  <dimension ref="A1:F254"/>
  <sheetViews>
    <sheetView view="pageBreakPreview" zoomScaleSheetLayoutView="100" workbookViewId="0" topLeftCell="A236">
      <selection activeCell="E242" sqref="E242"/>
    </sheetView>
  </sheetViews>
  <sheetFormatPr defaultColWidth="9.33203125" defaultRowHeight="12.75"/>
  <cols>
    <col min="1" max="1" width="8.83203125" style="229" customWidth="1"/>
    <col min="2" max="2" width="54.83203125" style="229" customWidth="1"/>
    <col min="3" max="3" width="10.83203125" style="229" customWidth="1"/>
    <col min="4" max="5" width="12.83203125" style="229" customWidth="1"/>
    <col min="6" max="6" width="15.83203125" style="229" customWidth="1"/>
    <col min="7" max="16384" width="9.33203125" style="229" customWidth="1"/>
  </cols>
  <sheetData>
    <row r="1" spans="1:6" s="209" customFormat="1" ht="12.75">
      <c r="A1" s="265" t="s">
        <v>6</v>
      </c>
      <c r="B1" s="267" t="s">
        <v>7</v>
      </c>
      <c r="C1" s="267" t="s">
        <v>8</v>
      </c>
      <c r="D1" s="267" t="s">
        <v>2</v>
      </c>
      <c r="E1" s="80" t="s">
        <v>9</v>
      </c>
      <c r="F1" s="80" t="s">
        <v>10</v>
      </c>
    </row>
    <row r="2" spans="1:6" s="209" customFormat="1" ht="12.75">
      <c r="A2" s="1"/>
      <c r="B2" s="2"/>
      <c r="C2" s="16"/>
      <c r="D2" s="9"/>
      <c r="E2" s="9"/>
      <c r="F2" s="9"/>
    </row>
    <row r="3" spans="1:6" s="209" customFormat="1" ht="12.75">
      <c r="A3" s="255" t="s">
        <v>21</v>
      </c>
      <c r="B3" s="256" t="s">
        <v>36</v>
      </c>
      <c r="C3" s="256"/>
      <c r="D3" s="256"/>
      <c r="E3" s="256"/>
      <c r="F3" s="256"/>
    </row>
    <row r="4" s="209" customFormat="1" ht="12.75">
      <c r="A4" s="15"/>
    </row>
    <row r="5" spans="1:6" s="209" customFormat="1" ht="12.75">
      <c r="A5" s="265" t="s">
        <v>15</v>
      </c>
      <c r="B5" s="266" t="s">
        <v>17</v>
      </c>
      <c r="C5" s="290"/>
      <c r="D5" s="291"/>
      <c r="E5" s="292"/>
      <c r="F5" s="292"/>
    </row>
    <row r="6" spans="1:6" s="209" customFormat="1" ht="12.75">
      <c r="A6" s="15"/>
      <c r="B6" s="1"/>
      <c r="C6" s="2"/>
      <c r="D6" s="2"/>
      <c r="E6" s="3"/>
      <c r="F6" s="3"/>
    </row>
    <row r="7" spans="1:6" s="209" customFormat="1" ht="12.75">
      <c r="A7" s="89" t="s">
        <v>0</v>
      </c>
      <c r="B7" s="88" t="s">
        <v>51</v>
      </c>
      <c r="C7" s="21"/>
      <c r="D7" s="21"/>
      <c r="E7" s="22"/>
      <c r="F7" s="90"/>
    </row>
    <row r="8" spans="1:6" s="209" customFormat="1" ht="12.75">
      <c r="A8" s="118"/>
      <c r="B8" s="294"/>
      <c r="C8" s="2"/>
      <c r="D8" s="2"/>
      <c r="E8" s="3"/>
      <c r="F8" s="16"/>
    </row>
    <row r="9" spans="1:6" ht="12.75">
      <c r="A9" s="4" t="s">
        <v>232</v>
      </c>
      <c r="B9" s="62" t="s">
        <v>52</v>
      </c>
      <c r="C9" s="1"/>
      <c r="D9" s="86"/>
      <c r="E9" s="60"/>
      <c r="F9" s="60"/>
    </row>
    <row r="10" spans="1:6" ht="12.75">
      <c r="A10" s="118"/>
      <c r="B10" s="294"/>
      <c r="C10" s="2"/>
      <c r="D10" s="2"/>
      <c r="E10" s="3"/>
      <c r="F10" s="16"/>
    </row>
    <row r="11" spans="1:6" ht="165.75">
      <c r="A11" s="7"/>
      <c r="B11" s="10" t="s">
        <v>138</v>
      </c>
      <c r="C11" s="2"/>
      <c r="D11" s="9"/>
      <c r="E11" s="20"/>
      <c r="F11" s="64"/>
    </row>
    <row r="12" spans="1:6" ht="27.75">
      <c r="A12" s="119"/>
      <c r="B12" s="69" t="s">
        <v>156</v>
      </c>
      <c r="C12" s="2" t="s">
        <v>22</v>
      </c>
      <c r="D12" s="8">
        <v>74</v>
      </c>
      <c r="E12" s="295"/>
      <c r="F12" s="9"/>
    </row>
    <row r="13" spans="1:6" ht="12.75">
      <c r="A13" s="15"/>
      <c r="B13" s="1"/>
      <c r="C13" s="2"/>
      <c r="D13" s="2"/>
      <c r="E13" s="3"/>
      <c r="F13" s="3"/>
    </row>
    <row r="14" spans="1:6" ht="12.75">
      <c r="A14" s="4" t="s">
        <v>234</v>
      </c>
      <c r="B14" s="62" t="s">
        <v>53</v>
      </c>
      <c r="C14" s="1"/>
      <c r="D14" s="86"/>
      <c r="E14" s="60"/>
      <c r="F14" s="60"/>
    </row>
    <row r="15" spans="1:6" ht="12.75">
      <c r="A15" s="15"/>
      <c r="B15" s="1"/>
      <c r="C15" s="2"/>
      <c r="D15" s="2"/>
      <c r="E15" s="3"/>
      <c r="F15" s="3"/>
    </row>
    <row r="16" spans="1:6" ht="127.5">
      <c r="A16" s="296"/>
      <c r="B16" s="10" t="s">
        <v>157</v>
      </c>
      <c r="C16" s="2"/>
      <c r="D16" s="9"/>
      <c r="E16" s="20"/>
      <c r="F16" s="64"/>
    </row>
    <row r="17" spans="1:6" ht="27.75">
      <c r="A17" s="15"/>
      <c r="B17" s="10" t="s">
        <v>156</v>
      </c>
      <c r="C17" s="2"/>
      <c r="D17" s="8">
        <v>580</v>
      </c>
      <c r="E17" s="295"/>
      <c r="F17" s="9">
        <f>D17*E17</f>
        <v>0</v>
      </c>
    </row>
    <row r="18" spans="1:6" ht="12.75">
      <c r="A18" s="15"/>
      <c r="B18" s="1"/>
      <c r="C18" s="2"/>
      <c r="D18" s="2"/>
      <c r="E18" s="3"/>
      <c r="F18" s="3"/>
    </row>
    <row r="19" spans="1:6" ht="12.75">
      <c r="A19" s="4" t="s">
        <v>233</v>
      </c>
      <c r="B19" s="62" t="s">
        <v>55</v>
      </c>
      <c r="C19" s="1"/>
      <c r="D19" s="86"/>
      <c r="E19" s="60"/>
      <c r="F19" s="60"/>
    </row>
    <row r="20" spans="1:6" ht="12.75">
      <c r="A20" s="15"/>
      <c r="B20" s="1"/>
      <c r="C20" s="2"/>
      <c r="D20" s="2"/>
      <c r="E20" s="3"/>
      <c r="F20" s="3"/>
    </row>
    <row r="21" spans="1:6" ht="76.5">
      <c r="A21" s="7"/>
      <c r="B21" s="10" t="s">
        <v>100</v>
      </c>
      <c r="C21" s="2"/>
      <c r="D21" s="9"/>
      <c r="E21" s="20"/>
      <c r="F21" s="64"/>
    </row>
    <row r="22" spans="1:6" ht="15">
      <c r="A22" s="15"/>
      <c r="B22" s="69" t="s">
        <v>56</v>
      </c>
      <c r="C22" s="67" t="s">
        <v>23</v>
      </c>
      <c r="D22" s="8">
        <v>76</v>
      </c>
      <c r="E22" s="92"/>
      <c r="F22" s="9">
        <f>D22*E22</f>
        <v>0</v>
      </c>
    </row>
    <row r="23" spans="1:6" ht="12.75">
      <c r="A23" s="15"/>
      <c r="B23" s="1"/>
      <c r="C23" s="2"/>
      <c r="D23" s="2"/>
      <c r="E23" s="3"/>
      <c r="F23" s="3"/>
    </row>
    <row r="24" spans="1:6" ht="12.75">
      <c r="A24" s="4" t="s">
        <v>236</v>
      </c>
      <c r="B24" s="62" t="s">
        <v>57</v>
      </c>
      <c r="C24" s="1"/>
      <c r="D24" s="86"/>
      <c r="E24" s="60"/>
      <c r="F24" s="60"/>
    </row>
    <row r="25" spans="1:6" ht="12.75">
      <c r="A25" s="15"/>
      <c r="B25" s="1"/>
      <c r="C25" s="2"/>
      <c r="D25" s="2"/>
      <c r="E25" s="3"/>
      <c r="F25" s="3"/>
    </row>
    <row r="26" spans="1:6" ht="102">
      <c r="A26" s="7"/>
      <c r="B26" s="10" t="s">
        <v>109</v>
      </c>
      <c r="C26" s="59"/>
      <c r="D26" s="59"/>
      <c r="E26" s="20"/>
      <c r="F26" s="64"/>
    </row>
    <row r="27" spans="1:6" ht="15">
      <c r="A27" s="119"/>
      <c r="B27" s="69" t="s">
        <v>158</v>
      </c>
      <c r="C27" s="2" t="s">
        <v>22</v>
      </c>
      <c r="D27" s="8">
        <v>8</v>
      </c>
      <c r="E27" s="92"/>
      <c r="F27" s="9">
        <f>D27*E27</f>
        <v>0</v>
      </c>
    </row>
    <row r="28" spans="1:6" ht="12.75">
      <c r="A28" s="15"/>
      <c r="B28" s="1"/>
      <c r="C28" s="2"/>
      <c r="D28" s="2"/>
      <c r="E28" s="3"/>
      <c r="F28" s="3"/>
    </row>
    <row r="29" spans="1:6" ht="12.75">
      <c r="A29" s="4" t="s">
        <v>237</v>
      </c>
      <c r="B29" s="62" t="s">
        <v>58</v>
      </c>
      <c r="C29" s="1"/>
      <c r="D29" s="86"/>
      <c r="E29" s="60"/>
      <c r="F29" s="60"/>
    </row>
    <row r="30" spans="1:6" ht="12.75">
      <c r="A30" s="15"/>
      <c r="B30" s="1"/>
      <c r="C30" s="2"/>
      <c r="D30" s="2"/>
      <c r="E30" s="3"/>
      <c r="F30" s="3"/>
    </row>
    <row r="31" spans="1:6" ht="127.5">
      <c r="A31" s="7"/>
      <c r="B31" s="10" t="s">
        <v>115</v>
      </c>
      <c r="C31" s="59"/>
      <c r="D31" s="59"/>
      <c r="E31" s="20"/>
      <c r="F31" s="64"/>
    </row>
    <row r="32" spans="1:6" ht="15">
      <c r="A32" s="7"/>
      <c r="B32" s="69" t="s">
        <v>158</v>
      </c>
      <c r="C32" s="2" t="s">
        <v>22</v>
      </c>
      <c r="D32" s="8">
        <v>30</v>
      </c>
      <c r="E32" s="20"/>
      <c r="F32" s="9">
        <f>D32*E32</f>
        <v>0</v>
      </c>
    </row>
    <row r="33" spans="1:6" ht="12.75">
      <c r="A33" s="7"/>
      <c r="B33" s="69"/>
      <c r="C33" s="2"/>
      <c r="D33" s="8"/>
      <c r="E33" s="20"/>
      <c r="F33" s="9"/>
    </row>
    <row r="34" spans="1:6" ht="12.75">
      <c r="A34" s="4" t="s">
        <v>238</v>
      </c>
      <c r="B34" s="62" t="s">
        <v>131</v>
      </c>
      <c r="C34" s="1"/>
      <c r="D34" s="86"/>
      <c r="E34" s="60"/>
      <c r="F34" s="60"/>
    </row>
    <row r="35" spans="1:6" ht="12.75">
      <c r="A35" s="15"/>
      <c r="B35" s="1"/>
      <c r="C35" s="2"/>
      <c r="D35" s="2"/>
      <c r="E35" s="3"/>
      <c r="F35" s="3"/>
    </row>
    <row r="36" spans="1:6" ht="242.25">
      <c r="A36" s="7"/>
      <c r="B36" s="10" t="s">
        <v>132</v>
      </c>
      <c r="C36" s="2"/>
      <c r="D36" s="9"/>
      <c r="E36" s="20"/>
      <c r="F36" s="64"/>
    </row>
    <row r="37" spans="1:6" ht="15">
      <c r="A37" s="119"/>
      <c r="B37" s="230" t="s">
        <v>93</v>
      </c>
      <c r="C37" s="6" t="s">
        <v>22</v>
      </c>
      <c r="D37" s="8">
        <v>36</v>
      </c>
      <c r="E37" s="9"/>
      <c r="F37" s="9">
        <f>D37*E37</f>
        <v>0</v>
      </c>
    </row>
    <row r="38" spans="1:6" ht="12.75">
      <c r="A38" s="7"/>
      <c r="B38" s="69"/>
      <c r="C38" s="2"/>
      <c r="D38" s="8"/>
      <c r="E38" s="20"/>
      <c r="F38" s="9"/>
    </row>
    <row r="39" spans="1:6" ht="25.5">
      <c r="A39" s="4" t="s">
        <v>239</v>
      </c>
      <c r="B39" s="78" t="s">
        <v>154</v>
      </c>
      <c r="C39" s="1"/>
      <c r="D39" s="86"/>
      <c r="E39" s="60"/>
      <c r="F39" s="60"/>
    </row>
    <row r="40" spans="1:6" ht="12.75">
      <c r="A40" s="15"/>
      <c r="B40" s="1"/>
      <c r="C40" s="2"/>
      <c r="D40" s="2"/>
      <c r="E40" s="3"/>
      <c r="F40" s="3"/>
    </row>
    <row r="41" spans="1:6" ht="255">
      <c r="A41" s="7"/>
      <c r="B41" s="10" t="s">
        <v>141</v>
      </c>
      <c r="C41" s="2"/>
      <c r="D41" s="9"/>
      <c r="E41" s="20"/>
      <c r="F41" s="64"/>
    </row>
    <row r="42" spans="1:6" ht="15">
      <c r="A42" s="119"/>
      <c r="B42" s="230" t="s">
        <v>93</v>
      </c>
      <c r="C42" s="6" t="s">
        <v>22</v>
      </c>
      <c r="D42" s="8">
        <v>193</v>
      </c>
      <c r="E42" s="9"/>
      <c r="F42" s="9">
        <f>D42*E42</f>
        <v>0</v>
      </c>
    </row>
    <row r="43" spans="1:6" ht="12.75">
      <c r="A43" s="66"/>
      <c r="B43" s="19"/>
      <c r="C43" s="2"/>
      <c r="D43" s="8"/>
      <c r="E43" s="20"/>
      <c r="F43" s="9"/>
    </row>
    <row r="44" spans="1:6" ht="12.75">
      <c r="A44" s="4" t="s">
        <v>139</v>
      </c>
      <c r="B44" s="62" t="s">
        <v>107</v>
      </c>
      <c r="C44" s="1"/>
      <c r="D44" s="86"/>
      <c r="E44" s="60"/>
      <c r="F44" s="60"/>
    </row>
    <row r="45" spans="1:6" ht="12.75">
      <c r="A45" s="15"/>
      <c r="B45" s="1"/>
      <c r="C45" s="2"/>
      <c r="D45" s="2"/>
      <c r="E45" s="3"/>
      <c r="F45" s="3"/>
    </row>
    <row r="46" spans="1:6" ht="89.25">
      <c r="A46" s="7"/>
      <c r="B46" s="10" t="s">
        <v>110</v>
      </c>
      <c r="C46" s="2"/>
      <c r="D46" s="9"/>
      <c r="E46" s="20"/>
      <c r="F46" s="64"/>
    </row>
    <row r="47" spans="1:6" ht="15">
      <c r="A47" s="66"/>
      <c r="B47" s="19" t="s">
        <v>160</v>
      </c>
      <c r="C47" s="2" t="s">
        <v>22</v>
      </c>
      <c r="D47" s="8">
        <v>654</v>
      </c>
      <c r="E47" s="9"/>
      <c r="F47" s="9">
        <f>D47*E47</f>
        <v>0</v>
      </c>
    </row>
    <row r="48" spans="1:6" ht="12.75">
      <c r="A48" s="15"/>
      <c r="B48" s="1"/>
      <c r="C48" s="2"/>
      <c r="D48" s="2"/>
      <c r="E48" s="3"/>
      <c r="F48" s="3"/>
    </row>
    <row r="49" spans="1:6" ht="12.75">
      <c r="A49" s="4" t="s">
        <v>240</v>
      </c>
      <c r="B49" s="62" t="s">
        <v>59</v>
      </c>
      <c r="C49" s="1"/>
      <c r="D49" s="86"/>
      <c r="E49" s="60"/>
      <c r="F49" s="60"/>
    </row>
    <row r="50" spans="1:6" ht="12.75">
      <c r="A50" s="15"/>
      <c r="B50" s="1"/>
      <c r="C50" s="2"/>
      <c r="D50" s="2"/>
      <c r="E50" s="3"/>
      <c r="F50" s="3"/>
    </row>
    <row r="51" spans="1:6" ht="76.5">
      <c r="A51" s="7"/>
      <c r="B51" s="10" t="s">
        <v>111</v>
      </c>
      <c r="C51" s="59"/>
      <c r="D51" s="59"/>
      <c r="E51" s="20"/>
      <c r="F51" s="64"/>
    </row>
    <row r="52" spans="1:6" ht="12.75">
      <c r="A52" s="7"/>
      <c r="B52" s="19" t="s">
        <v>60</v>
      </c>
      <c r="C52" s="2" t="s">
        <v>5</v>
      </c>
      <c r="D52" s="65">
        <v>2</v>
      </c>
      <c r="E52" s="20"/>
      <c r="F52" s="9">
        <f>D52*E52</f>
        <v>0</v>
      </c>
    </row>
    <row r="53" spans="1:6" ht="12.75">
      <c r="A53" s="15"/>
      <c r="B53" s="1"/>
      <c r="C53" s="2"/>
      <c r="D53" s="2"/>
      <c r="E53" s="3"/>
      <c r="F53" s="3"/>
    </row>
    <row r="54" spans="1:6" ht="12.75">
      <c r="A54" s="4" t="s">
        <v>241</v>
      </c>
      <c r="B54" s="62" t="s">
        <v>61</v>
      </c>
      <c r="C54" s="1"/>
      <c r="D54" s="86"/>
      <c r="E54" s="60"/>
      <c r="F54" s="60"/>
    </row>
    <row r="55" spans="1:6" ht="12.75">
      <c r="A55" s="15"/>
      <c r="B55" s="1"/>
      <c r="C55" s="2"/>
      <c r="D55" s="2"/>
      <c r="E55" s="3"/>
      <c r="F55" s="3"/>
    </row>
    <row r="56" spans="1:6" ht="127.5">
      <c r="A56" s="7"/>
      <c r="B56" s="10" t="s">
        <v>112</v>
      </c>
      <c r="C56" s="59"/>
      <c r="D56" s="59"/>
      <c r="E56" s="20"/>
      <c r="F56" s="64"/>
    </row>
    <row r="57" spans="1:6" ht="15">
      <c r="A57" s="117"/>
      <c r="B57" s="19" t="s">
        <v>159</v>
      </c>
      <c r="C57" s="2" t="s">
        <v>22</v>
      </c>
      <c r="D57" s="65">
        <v>5</v>
      </c>
      <c r="E57" s="68"/>
      <c r="F57" s="17">
        <f>D57*E57</f>
        <v>0</v>
      </c>
    </row>
    <row r="58" spans="1:6" ht="12.75">
      <c r="A58" s="115" t="s">
        <v>0</v>
      </c>
      <c r="B58" s="468" t="s">
        <v>62</v>
      </c>
      <c r="C58" s="468"/>
      <c r="D58" s="468"/>
      <c r="E58" s="91"/>
      <c r="F58" s="93">
        <f>SUM(F12:F57)</f>
        <v>0</v>
      </c>
    </row>
    <row r="59" spans="1:6" ht="12.75">
      <c r="A59" s="66"/>
      <c r="B59" s="73"/>
      <c r="C59" s="73"/>
      <c r="D59" s="73"/>
      <c r="E59" s="18"/>
      <c r="F59" s="58"/>
    </row>
    <row r="60" spans="1:6" ht="12.75">
      <c r="A60" s="89" t="s">
        <v>1</v>
      </c>
      <c r="B60" s="88" t="s">
        <v>63</v>
      </c>
      <c r="C60" s="21"/>
      <c r="D60" s="21"/>
      <c r="E60" s="22"/>
      <c r="F60" s="90"/>
    </row>
    <row r="61" spans="1:6" ht="12.75">
      <c r="A61" s="15"/>
      <c r="B61" s="1"/>
      <c r="C61" s="2"/>
      <c r="D61" s="2"/>
      <c r="E61" s="3"/>
      <c r="F61" s="3"/>
    </row>
    <row r="62" spans="1:6" ht="25.5">
      <c r="A62" s="4" t="s">
        <v>242</v>
      </c>
      <c r="B62" s="78" t="s">
        <v>162</v>
      </c>
      <c r="C62" s="1"/>
      <c r="D62" s="86"/>
      <c r="E62" s="60"/>
      <c r="F62" s="60"/>
    </row>
    <row r="63" spans="1:6" ht="12.75">
      <c r="A63" s="15"/>
      <c r="B63" s="323"/>
      <c r="C63" s="2"/>
      <c r="D63" s="2"/>
      <c r="E63" s="3"/>
      <c r="F63" s="3"/>
    </row>
    <row r="64" spans="1:6" ht="303" customHeight="1">
      <c r="A64" s="324"/>
      <c r="B64" s="57" t="s">
        <v>323</v>
      </c>
      <c r="C64" s="325"/>
      <c r="D64" s="325"/>
      <c r="E64" s="325"/>
      <c r="F64" s="71"/>
    </row>
    <row r="65" spans="1:6" ht="165.75">
      <c r="A65" s="324"/>
      <c r="B65" s="57" t="s">
        <v>164</v>
      </c>
      <c r="C65" s="325"/>
      <c r="D65" s="325"/>
      <c r="E65" s="325"/>
      <c r="F65" s="71"/>
    </row>
    <row r="66" spans="1:6" ht="267.75">
      <c r="A66" s="324"/>
      <c r="B66" s="57" t="s">
        <v>319</v>
      </c>
      <c r="C66" s="326"/>
      <c r="D66" s="326"/>
      <c r="E66" s="326"/>
      <c r="F66" s="71"/>
    </row>
    <row r="67" spans="1:6" ht="12.75">
      <c r="A67" s="15"/>
      <c r="B67" s="69" t="s">
        <v>137</v>
      </c>
      <c r="C67" s="298" t="s">
        <v>32</v>
      </c>
      <c r="D67" s="65">
        <v>1</v>
      </c>
      <c r="E67" s="295"/>
      <c r="F67" s="9">
        <f>D67*E67</f>
        <v>0</v>
      </c>
    </row>
    <row r="68" spans="1:6" ht="12.75">
      <c r="A68" s="15"/>
      <c r="B68" s="69"/>
      <c r="C68" s="298"/>
      <c r="D68" s="8"/>
      <c r="E68" s="295"/>
      <c r="F68" s="9"/>
    </row>
    <row r="69" spans="1:6" ht="12.75">
      <c r="A69" s="4" t="s">
        <v>235</v>
      </c>
      <c r="B69" s="78" t="s">
        <v>183</v>
      </c>
      <c r="C69" s="1"/>
      <c r="D69" s="86"/>
      <c r="E69" s="60"/>
      <c r="F69" s="60"/>
    </row>
    <row r="70" spans="1:6" ht="12.75">
      <c r="A70" s="15"/>
      <c r="B70" s="69"/>
      <c r="C70" s="298"/>
      <c r="D70" s="8"/>
      <c r="E70" s="295"/>
      <c r="F70" s="9"/>
    </row>
    <row r="71" spans="1:6" ht="193.5">
      <c r="A71" s="469"/>
      <c r="B71" s="10" t="s">
        <v>187</v>
      </c>
      <c r="C71" s="470"/>
      <c r="D71" s="466"/>
      <c r="E71" s="466"/>
      <c r="F71" s="466"/>
    </row>
    <row r="72" spans="1:6" ht="140.25">
      <c r="A72" s="469"/>
      <c r="B72" s="10" t="s">
        <v>191</v>
      </c>
      <c r="C72" s="470"/>
      <c r="D72" s="466"/>
      <c r="E72" s="466"/>
      <c r="F72" s="466"/>
    </row>
    <row r="73" spans="1:6" ht="12.75">
      <c r="A73" s="327"/>
      <c r="B73" s="328" t="s">
        <v>190</v>
      </c>
      <c r="C73" s="329" t="s">
        <v>32</v>
      </c>
      <c r="D73" s="330">
        <v>1</v>
      </c>
      <c r="E73" s="17"/>
      <c r="F73" s="17">
        <f>D73*E73</f>
        <v>0</v>
      </c>
    </row>
    <row r="74" spans="1:6" ht="12.75">
      <c r="A74" s="115" t="s">
        <v>1</v>
      </c>
      <c r="B74" s="467" t="s">
        <v>64</v>
      </c>
      <c r="C74" s="467"/>
      <c r="D74" s="467"/>
      <c r="E74" s="91"/>
      <c r="F74" s="93">
        <f>SUM(F66:F73)</f>
        <v>0</v>
      </c>
    </row>
    <row r="75" spans="1:6" ht="12.75">
      <c r="A75" s="283"/>
      <c r="B75" s="285"/>
      <c r="C75" s="285"/>
      <c r="D75" s="285"/>
      <c r="E75" s="282"/>
      <c r="F75" s="286"/>
    </row>
    <row r="76" spans="1:6" ht="12.75">
      <c r="A76" s="89" t="s">
        <v>12</v>
      </c>
      <c r="B76" s="88" t="s">
        <v>65</v>
      </c>
      <c r="C76" s="21"/>
      <c r="D76" s="21"/>
      <c r="E76" s="22"/>
      <c r="F76" s="90"/>
    </row>
    <row r="77" spans="1:6" ht="12.75">
      <c r="A77" s="118"/>
      <c r="B77" s="294"/>
      <c r="C77" s="2"/>
      <c r="D77" s="2"/>
      <c r="E77" s="3"/>
      <c r="F77" s="16"/>
    </row>
    <row r="78" spans="1:6" ht="12.75">
      <c r="A78" s="4" t="s">
        <v>243</v>
      </c>
      <c r="B78" s="62" t="s">
        <v>66</v>
      </c>
      <c r="C78" s="1"/>
      <c r="D78" s="86"/>
      <c r="E78" s="60"/>
      <c r="F78" s="60"/>
    </row>
    <row r="79" spans="1:6" ht="12.75">
      <c r="A79" s="118"/>
      <c r="B79" s="294"/>
      <c r="C79" s="2"/>
      <c r="D79" s="2"/>
      <c r="E79" s="3"/>
      <c r="F79" s="16"/>
    </row>
    <row r="80" spans="1:6" ht="367.5" customHeight="1">
      <c r="A80" s="7"/>
      <c r="B80" s="10" t="s">
        <v>189</v>
      </c>
      <c r="C80" s="2"/>
      <c r="D80" s="9"/>
      <c r="E80" s="18"/>
      <c r="F80" s="64"/>
    </row>
    <row r="81" spans="1:6" ht="12.75">
      <c r="A81" s="7"/>
      <c r="B81" s="10" t="s">
        <v>188</v>
      </c>
      <c r="C81" s="2"/>
      <c r="D81" s="9"/>
      <c r="E81" s="18"/>
      <c r="F81" s="64"/>
    </row>
    <row r="82" spans="1:6" ht="12.75">
      <c r="A82" s="7"/>
      <c r="B82" s="59" t="s">
        <v>116</v>
      </c>
      <c r="C82" s="2" t="s">
        <v>20</v>
      </c>
      <c r="D82" s="65">
        <v>95</v>
      </c>
      <c r="E82" s="18"/>
      <c r="F82" s="9">
        <f>D82*E82</f>
        <v>0</v>
      </c>
    </row>
    <row r="83" spans="1:6" ht="12.75">
      <c r="A83" s="15"/>
      <c r="B83" s="1"/>
      <c r="C83" s="2"/>
      <c r="D83" s="2"/>
      <c r="E83" s="3"/>
      <c r="F83" s="3"/>
    </row>
    <row r="84" spans="1:6" ht="12.75">
      <c r="A84" s="4" t="s">
        <v>244</v>
      </c>
      <c r="B84" s="62" t="s">
        <v>163</v>
      </c>
      <c r="C84" s="2"/>
      <c r="D84" s="8"/>
      <c r="E84" s="18"/>
      <c r="F84" s="9"/>
    </row>
    <row r="85" spans="1:6" ht="12.75">
      <c r="A85" s="66"/>
      <c r="B85" s="69"/>
      <c r="C85" s="2"/>
      <c r="D85" s="8"/>
      <c r="E85" s="18"/>
      <c r="F85" s="9"/>
    </row>
    <row r="86" spans="1:6" ht="365.25" customHeight="1">
      <c r="A86" s="66"/>
      <c r="B86" s="10" t="s">
        <v>322</v>
      </c>
      <c r="C86" s="2"/>
      <c r="D86" s="8"/>
      <c r="E86" s="18"/>
      <c r="F86" s="9"/>
    </row>
    <row r="87" spans="1:6" ht="344.25" customHeight="1">
      <c r="A87" s="66"/>
      <c r="B87" s="10" t="s">
        <v>321</v>
      </c>
      <c r="C87" s="2"/>
      <c r="D87" s="8"/>
      <c r="E87" s="18"/>
      <c r="F87" s="9"/>
    </row>
    <row r="88" spans="1:6" ht="255">
      <c r="A88" s="66"/>
      <c r="B88" s="10" t="s">
        <v>320</v>
      </c>
      <c r="C88" s="2"/>
      <c r="D88" s="8"/>
      <c r="E88" s="18"/>
      <c r="F88" s="9"/>
    </row>
    <row r="89" spans="1:6" ht="12.75">
      <c r="A89" s="66"/>
      <c r="B89" s="69" t="s">
        <v>39</v>
      </c>
      <c r="C89" s="2" t="s">
        <v>32</v>
      </c>
      <c r="D89" s="8">
        <v>1</v>
      </c>
      <c r="E89" s="18"/>
      <c r="F89" s="9">
        <f>D89*E89</f>
        <v>0</v>
      </c>
    </row>
    <row r="90" spans="1:6" ht="12.75">
      <c r="A90" s="66"/>
      <c r="B90" s="69"/>
      <c r="C90" s="2"/>
      <c r="D90" s="8"/>
      <c r="E90" s="18"/>
      <c r="F90" s="9"/>
    </row>
    <row r="91" spans="1:6" ht="12.75">
      <c r="A91" s="4" t="s">
        <v>245</v>
      </c>
      <c r="B91" s="62" t="s">
        <v>185</v>
      </c>
      <c r="C91" s="2"/>
      <c r="D91" s="8"/>
      <c r="E91" s="18"/>
      <c r="F91" s="9"/>
    </row>
    <row r="92" spans="1:6" ht="12.75">
      <c r="A92" s="66"/>
      <c r="B92" s="69"/>
      <c r="C92" s="2"/>
      <c r="D92" s="8"/>
      <c r="E92" s="18"/>
      <c r="F92" s="9"/>
    </row>
    <row r="93" spans="1:6" ht="102">
      <c r="A93" s="66"/>
      <c r="B93" s="10" t="s">
        <v>192</v>
      </c>
      <c r="C93" s="2"/>
      <c r="D93" s="8"/>
      <c r="E93" s="18"/>
      <c r="F93" s="9"/>
    </row>
    <row r="94" spans="1:6" ht="12.75">
      <c r="A94" s="66"/>
      <c r="B94" s="69" t="s">
        <v>39</v>
      </c>
      <c r="C94" s="2" t="s">
        <v>32</v>
      </c>
      <c r="D94" s="8">
        <v>1</v>
      </c>
      <c r="E94" s="18"/>
      <c r="F94" s="9">
        <f>D94*E94</f>
        <v>0</v>
      </c>
    </row>
    <row r="95" spans="1:6" ht="12.75">
      <c r="A95" s="114" t="s">
        <v>12</v>
      </c>
      <c r="B95" s="468" t="s">
        <v>67</v>
      </c>
      <c r="C95" s="468"/>
      <c r="D95" s="468"/>
      <c r="E95" s="79"/>
      <c r="F95" s="94">
        <f>SUM(F82:F94)</f>
        <v>0</v>
      </c>
    </row>
    <row r="96" spans="1:6" s="209" customFormat="1" ht="12.75">
      <c r="A96" s="15"/>
      <c r="B96" s="1"/>
      <c r="C96" s="2"/>
      <c r="D96" s="2"/>
      <c r="E96" s="3"/>
      <c r="F96" s="3"/>
    </row>
    <row r="97" spans="1:6" s="209" customFormat="1" ht="12.75">
      <c r="A97" s="89" t="s">
        <v>13</v>
      </c>
      <c r="B97" s="88" t="s">
        <v>68</v>
      </c>
      <c r="C97" s="21"/>
      <c r="D97" s="21"/>
      <c r="E97" s="22"/>
      <c r="F97" s="90"/>
    </row>
    <row r="98" spans="1:6" s="209" customFormat="1" ht="12.75">
      <c r="A98" s="118"/>
      <c r="B98" s="294"/>
      <c r="C98" s="2"/>
      <c r="D98" s="2"/>
      <c r="E98" s="3"/>
      <c r="F98" s="16"/>
    </row>
    <row r="99" spans="1:6" s="209" customFormat="1" ht="12.75">
      <c r="A99" s="4" t="s">
        <v>246</v>
      </c>
      <c r="B99" s="62" t="s">
        <v>69</v>
      </c>
      <c r="C99" s="1"/>
      <c r="D99" s="86"/>
      <c r="E99" s="60"/>
      <c r="F99" s="60"/>
    </row>
    <row r="100" spans="1:6" s="209" customFormat="1" ht="12.75">
      <c r="A100" s="118"/>
      <c r="B100" s="294"/>
      <c r="C100" s="2"/>
      <c r="D100" s="2"/>
      <c r="E100" s="3"/>
      <c r="F100" s="16"/>
    </row>
    <row r="101" spans="1:6" s="209" customFormat="1" ht="51">
      <c r="A101" s="7"/>
      <c r="B101" s="10" t="s">
        <v>113</v>
      </c>
      <c r="C101" s="19"/>
      <c r="D101" s="19"/>
      <c r="E101" s="19"/>
      <c r="F101" s="19"/>
    </row>
    <row r="102" spans="1:6" s="209" customFormat="1" ht="12.75">
      <c r="A102" s="7"/>
      <c r="B102" s="70" t="s">
        <v>70</v>
      </c>
      <c r="C102" s="2" t="s">
        <v>20</v>
      </c>
      <c r="D102" s="65">
        <v>373</v>
      </c>
      <c r="E102" s="18"/>
      <c r="F102" s="9">
        <f>D102*E102</f>
        <v>0</v>
      </c>
    </row>
    <row r="103" spans="1:6" s="209" customFormat="1" ht="12.75">
      <c r="A103" s="15"/>
      <c r="B103" s="1"/>
      <c r="C103" s="2"/>
      <c r="D103" s="2"/>
      <c r="E103" s="3"/>
      <c r="F103" s="3"/>
    </row>
    <row r="104" spans="1:6" s="209" customFormat="1" ht="12.75">
      <c r="A104" s="4" t="s">
        <v>247</v>
      </c>
      <c r="B104" s="62" t="s">
        <v>71</v>
      </c>
      <c r="C104" s="1"/>
      <c r="D104" s="86"/>
      <c r="E104" s="60"/>
      <c r="F104" s="60"/>
    </row>
    <row r="105" spans="1:6" s="209" customFormat="1" ht="12.75">
      <c r="A105" s="15"/>
      <c r="B105" s="1"/>
      <c r="C105" s="2"/>
      <c r="D105" s="2"/>
      <c r="E105" s="3"/>
      <c r="F105" s="3"/>
    </row>
    <row r="106" spans="1:6" s="209" customFormat="1" ht="89.25">
      <c r="A106" s="7"/>
      <c r="B106" s="10" t="s">
        <v>114</v>
      </c>
      <c r="C106" s="2"/>
      <c r="D106" s="9"/>
      <c r="E106" s="18"/>
      <c r="F106" s="64"/>
    </row>
    <row r="107" spans="1:6" s="209" customFormat="1" ht="12.75">
      <c r="A107" s="15"/>
      <c r="B107" s="1"/>
      <c r="C107" s="2"/>
      <c r="D107" s="2"/>
      <c r="E107" s="3"/>
      <c r="F107" s="3"/>
    </row>
    <row r="108" spans="1:6" s="209" customFormat="1" ht="12.75">
      <c r="A108" s="7"/>
      <c r="B108" s="70" t="s">
        <v>26</v>
      </c>
      <c r="C108" s="2" t="s">
        <v>20</v>
      </c>
      <c r="D108" s="71">
        <v>373</v>
      </c>
      <c r="E108" s="18"/>
      <c r="F108" s="9">
        <f>D108*E108</f>
        <v>0</v>
      </c>
    </row>
    <row r="109" spans="1:6" s="209" customFormat="1" ht="12.75">
      <c r="A109" s="7"/>
      <c r="B109" s="70" t="s">
        <v>161</v>
      </c>
      <c r="C109" s="2" t="s">
        <v>5</v>
      </c>
      <c r="D109" s="65">
        <v>3</v>
      </c>
      <c r="E109" s="18"/>
      <c r="F109" s="9">
        <f>D109*E109</f>
        <v>0</v>
      </c>
    </row>
    <row r="110" spans="1:6" s="209" customFormat="1" ht="12.75">
      <c r="A110" s="7"/>
      <c r="B110" s="70" t="s">
        <v>27</v>
      </c>
      <c r="C110" s="2" t="s">
        <v>32</v>
      </c>
      <c r="D110" s="65">
        <v>1</v>
      </c>
      <c r="E110" s="18"/>
      <c r="F110" s="9">
        <f>D110*E110</f>
        <v>0</v>
      </c>
    </row>
    <row r="111" spans="1:6" s="209" customFormat="1" ht="12.75">
      <c r="A111" s="114" t="s">
        <v>13</v>
      </c>
      <c r="B111" s="468" t="s">
        <v>72</v>
      </c>
      <c r="C111" s="468"/>
      <c r="D111" s="468"/>
      <c r="E111" s="79"/>
      <c r="F111" s="94">
        <f>SUM(F102:F110)</f>
        <v>0</v>
      </c>
    </row>
    <row r="112" spans="1:6" s="209" customFormat="1" ht="12.75">
      <c r="A112" s="15"/>
      <c r="B112" s="1"/>
      <c r="C112" s="2"/>
      <c r="D112" s="2"/>
      <c r="E112" s="3"/>
      <c r="F112" s="3"/>
    </row>
    <row r="113" spans="1:6" s="209" customFormat="1" ht="12.75">
      <c r="A113" s="265" t="s">
        <v>15</v>
      </c>
      <c r="B113" s="266" t="s">
        <v>28</v>
      </c>
      <c r="C113" s="290"/>
      <c r="D113" s="292"/>
      <c r="E113" s="83"/>
      <c r="F113" s="270">
        <f>F111+F95+F74+F58</f>
        <v>0</v>
      </c>
    </row>
    <row r="114" spans="1:6" ht="12.75">
      <c r="A114" s="293"/>
      <c r="B114" s="63"/>
      <c r="C114" s="2"/>
      <c r="D114" s="16"/>
      <c r="E114" s="9"/>
      <c r="F114" s="16"/>
    </row>
    <row r="115" spans="1:6" ht="12.75">
      <c r="A115" s="265" t="s">
        <v>16</v>
      </c>
      <c r="B115" s="266" t="s">
        <v>18</v>
      </c>
      <c r="C115" s="290"/>
      <c r="D115" s="290"/>
      <c r="E115" s="297"/>
      <c r="F115" s="292"/>
    </row>
    <row r="116" spans="1:6" ht="12.75">
      <c r="A116" s="276"/>
      <c r="B116" s="112"/>
      <c r="C116" s="101"/>
      <c r="D116" s="101"/>
      <c r="E116" s="113"/>
      <c r="F116" s="113"/>
    </row>
    <row r="117" spans="1:6" ht="12.75">
      <c r="A117" s="89" t="s">
        <v>0</v>
      </c>
      <c r="B117" s="88" t="s">
        <v>51</v>
      </c>
      <c r="C117" s="21"/>
      <c r="D117" s="21"/>
      <c r="E117" s="22"/>
      <c r="F117" s="90"/>
    </row>
    <row r="118" spans="1:6" ht="12.75">
      <c r="A118" s="15"/>
      <c r="B118" s="1"/>
      <c r="C118" s="2"/>
      <c r="D118" s="2"/>
      <c r="E118" s="3"/>
      <c r="F118" s="3"/>
    </row>
    <row r="119" spans="1:6" ht="12.75">
      <c r="A119" s="4" t="s">
        <v>248</v>
      </c>
      <c r="B119" s="62" t="s">
        <v>73</v>
      </c>
      <c r="C119" s="1"/>
      <c r="D119" s="86"/>
      <c r="E119" s="60"/>
      <c r="F119" s="60"/>
    </row>
    <row r="120" spans="1:6" ht="12.75">
      <c r="A120" s="15"/>
      <c r="B120" s="1"/>
      <c r="C120" s="2"/>
      <c r="D120" s="2"/>
      <c r="E120" s="3"/>
      <c r="F120" s="3"/>
    </row>
    <row r="121" spans="1:6" ht="142.5">
      <c r="A121" s="7"/>
      <c r="B121" s="10" t="s">
        <v>337</v>
      </c>
      <c r="C121" s="2"/>
      <c r="D121" s="9"/>
      <c r="E121" s="20"/>
      <c r="F121" s="64"/>
    </row>
    <row r="122" spans="1:6" ht="27.75">
      <c r="A122" s="7"/>
      <c r="B122" s="19" t="s">
        <v>338</v>
      </c>
      <c r="C122" s="2" t="s">
        <v>22</v>
      </c>
      <c r="D122" s="8">
        <v>5</v>
      </c>
      <c r="E122" s="92"/>
      <c r="F122" s="9">
        <f>D122*E122</f>
        <v>0</v>
      </c>
    </row>
    <row r="123" spans="1:6" ht="12.75">
      <c r="A123" s="15"/>
      <c r="B123" s="1"/>
      <c r="C123" s="2"/>
      <c r="D123" s="2"/>
      <c r="E123" s="3"/>
      <c r="F123" s="3"/>
    </row>
    <row r="124" spans="1:6" ht="12.75">
      <c r="A124" s="4" t="s">
        <v>249</v>
      </c>
      <c r="B124" s="62" t="s">
        <v>53</v>
      </c>
      <c r="C124" s="1"/>
      <c r="D124" s="86"/>
      <c r="E124" s="60"/>
      <c r="F124" s="60"/>
    </row>
    <row r="125" spans="1:6" ht="12.75">
      <c r="A125" s="15"/>
      <c r="B125" s="1"/>
      <c r="C125" s="2"/>
      <c r="D125" s="2"/>
      <c r="E125" s="3"/>
      <c r="F125" s="3"/>
    </row>
    <row r="126" spans="1:6" ht="104.25">
      <c r="A126" s="7"/>
      <c r="B126" s="10" t="s">
        <v>339</v>
      </c>
      <c r="C126" s="2"/>
      <c r="D126" s="9"/>
      <c r="E126" s="20"/>
      <c r="F126" s="64"/>
    </row>
    <row r="127" spans="1:6" ht="27.75">
      <c r="A127" s="7"/>
      <c r="B127" s="19" t="s">
        <v>338</v>
      </c>
      <c r="C127" s="2" t="s">
        <v>22</v>
      </c>
      <c r="D127" s="8">
        <v>98</v>
      </c>
      <c r="E127" s="92"/>
      <c r="F127" s="9">
        <f>D127*E127</f>
        <v>0</v>
      </c>
    </row>
    <row r="128" spans="1:6" ht="12.75">
      <c r="A128" s="15"/>
      <c r="B128" s="1"/>
      <c r="C128" s="2"/>
      <c r="D128" s="2"/>
      <c r="E128" s="3"/>
      <c r="F128" s="3"/>
    </row>
    <row r="129" spans="1:6" ht="12.75">
      <c r="A129" s="4" t="s">
        <v>250</v>
      </c>
      <c r="B129" s="62" t="s">
        <v>74</v>
      </c>
      <c r="C129" s="1"/>
      <c r="D129" s="86"/>
      <c r="E129" s="60"/>
      <c r="F129" s="60"/>
    </row>
    <row r="130" spans="1:6" ht="12.75">
      <c r="A130" s="15"/>
      <c r="B130" s="1"/>
      <c r="C130" s="2"/>
      <c r="D130" s="2"/>
      <c r="E130" s="3"/>
      <c r="F130" s="3"/>
    </row>
    <row r="131" spans="1:6" ht="114.75">
      <c r="A131" s="7"/>
      <c r="B131" s="10" t="s">
        <v>108</v>
      </c>
      <c r="C131" s="2"/>
      <c r="D131" s="9"/>
      <c r="E131" s="20"/>
      <c r="F131" s="64"/>
    </row>
    <row r="132" spans="1:6" ht="27.75">
      <c r="A132" s="15"/>
      <c r="B132" s="69" t="s">
        <v>54</v>
      </c>
      <c r="C132" s="67" t="s">
        <v>23</v>
      </c>
      <c r="D132" s="65">
        <v>15</v>
      </c>
      <c r="E132" s="92"/>
      <c r="F132" s="9">
        <f>D132*E132</f>
        <v>0</v>
      </c>
    </row>
    <row r="133" spans="1:6" ht="12.75">
      <c r="A133" s="15"/>
      <c r="B133" s="1"/>
      <c r="C133" s="2"/>
      <c r="D133" s="2"/>
      <c r="E133" s="3"/>
      <c r="F133" s="3"/>
    </row>
    <row r="134" spans="1:6" ht="12.75">
      <c r="A134" s="4" t="s">
        <v>251</v>
      </c>
      <c r="B134" s="62" t="s">
        <v>55</v>
      </c>
      <c r="C134" s="1"/>
      <c r="D134" s="86"/>
      <c r="E134" s="60"/>
      <c r="F134" s="60"/>
    </row>
    <row r="135" spans="1:6" ht="12.75">
      <c r="A135" s="15"/>
      <c r="B135" s="1"/>
      <c r="C135" s="2"/>
      <c r="D135" s="2"/>
      <c r="E135" s="3"/>
      <c r="F135" s="3"/>
    </row>
    <row r="136" spans="1:6" ht="76.5">
      <c r="A136" s="7"/>
      <c r="B136" s="10" t="s">
        <v>100</v>
      </c>
      <c r="C136" s="2"/>
      <c r="D136" s="9"/>
      <c r="E136" s="20"/>
      <c r="F136" s="64"/>
    </row>
    <row r="137" spans="1:6" ht="15">
      <c r="A137" s="15"/>
      <c r="B137" s="69" t="s">
        <v>56</v>
      </c>
      <c r="C137" s="67" t="s">
        <v>23</v>
      </c>
      <c r="D137" s="65">
        <v>4</v>
      </c>
      <c r="E137" s="92"/>
      <c r="F137" s="9">
        <f>D137*E137</f>
        <v>0</v>
      </c>
    </row>
    <row r="138" spans="1:6" ht="12.75">
      <c r="A138" s="15"/>
      <c r="B138" s="1"/>
      <c r="C138" s="2"/>
      <c r="D138" s="2"/>
      <c r="E138" s="3"/>
      <c r="F138" s="3"/>
    </row>
    <row r="139" spans="1:6" ht="12.75">
      <c r="A139" s="4" t="s">
        <v>252</v>
      </c>
      <c r="B139" s="62" t="s">
        <v>57</v>
      </c>
      <c r="C139" s="1"/>
      <c r="D139" s="86"/>
      <c r="E139" s="60"/>
      <c r="F139" s="60"/>
    </row>
    <row r="140" spans="1:6" ht="12.75">
      <c r="A140" s="15"/>
      <c r="B140" s="1"/>
      <c r="C140" s="2"/>
      <c r="D140" s="2"/>
      <c r="E140" s="3"/>
      <c r="F140" s="3"/>
    </row>
    <row r="141" spans="1:6" ht="102">
      <c r="A141" s="7"/>
      <c r="B141" s="10" t="s">
        <v>101</v>
      </c>
      <c r="C141" s="59"/>
      <c r="D141" s="59"/>
      <c r="E141" s="20"/>
      <c r="F141" s="64"/>
    </row>
    <row r="142" spans="1:6" ht="15">
      <c r="A142" s="119"/>
      <c r="B142" s="69" t="s">
        <v>75</v>
      </c>
      <c r="C142" s="2" t="s">
        <v>22</v>
      </c>
      <c r="D142" s="8">
        <v>1</v>
      </c>
      <c r="E142" s="92"/>
      <c r="F142" s="9">
        <f>D142*E142</f>
        <v>0</v>
      </c>
    </row>
    <row r="143" spans="1:6" ht="12.75">
      <c r="A143" s="15"/>
      <c r="B143" s="1"/>
      <c r="C143" s="2"/>
      <c r="D143" s="2"/>
      <c r="E143" s="3"/>
      <c r="F143" s="3"/>
    </row>
    <row r="144" spans="1:6" ht="12.75">
      <c r="A144" s="4" t="s">
        <v>253</v>
      </c>
      <c r="B144" s="62" t="s">
        <v>76</v>
      </c>
      <c r="C144" s="1"/>
      <c r="D144" s="86"/>
      <c r="E144" s="60"/>
      <c r="F144" s="60"/>
    </row>
    <row r="145" spans="1:6" ht="12.75">
      <c r="A145" s="15"/>
      <c r="B145" s="1"/>
      <c r="C145" s="2"/>
      <c r="D145" s="2"/>
      <c r="E145" s="3"/>
      <c r="F145" s="3"/>
    </row>
    <row r="146" spans="1:6" ht="140.25">
      <c r="A146" s="7"/>
      <c r="B146" s="10" t="s">
        <v>102</v>
      </c>
      <c r="C146" s="59"/>
      <c r="D146" s="59"/>
      <c r="E146" s="20"/>
      <c r="F146" s="64"/>
    </row>
    <row r="147" spans="1:6" ht="15">
      <c r="A147" s="119"/>
      <c r="B147" s="69" t="s">
        <v>75</v>
      </c>
      <c r="C147" s="2" t="s">
        <v>22</v>
      </c>
      <c r="D147" s="8">
        <v>2</v>
      </c>
      <c r="E147" s="92"/>
      <c r="F147" s="9">
        <f>D147*E147</f>
        <v>0</v>
      </c>
    </row>
    <row r="148" spans="1:6" ht="12.75">
      <c r="A148" s="15"/>
      <c r="B148" s="1"/>
      <c r="C148" s="2"/>
      <c r="D148" s="2"/>
      <c r="E148" s="3"/>
      <c r="F148" s="3"/>
    </row>
    <row r="149" spans="1:6" ht="12.75">
      <c r="A149" s="4" t="s">
        <v>254</v>
      </c>
      <c r="B149" s="62" t="s">
        <v>131</v>
      </c>
      <c r="C149" s="1"/>
      <c r="D149" s="86"/>
      <c r="E149" s="60"/>
      <c r="F149" s="60"/>
    </row>
    <row r="150" spans="1:6" ht="12.75">
      <c r="A150" s="15"/>
      <c r="B150" s="1"/>
      <c r="C150" s="2"/>
      <c r="D150" s="2"/>
      <c r="E150" s="3"/>
      <c r="F150" s="3"/>
    </row>
    <row r="151" spans="1:6" ht="242.25">
      <c r="A151" s="7"/>
      <c r="B151" s="10" t="s">
        <v>132</v>
      </c>
      <c r="C151" s="2"/>
      <c r="D151" s="9"/>
      <c r="E151" s="20"/>
      <c r="F151" s="64"/>
    </row>
    <row r="152" spans="1:6" ht="15">
      <c r="A152" s="119"/>
      <c r="B152" s="230" t="s">
        <v>266</v>
      </c>
      <c r="C152" s="6" t="s">
        <v>22</v>
      </c>
      <c r="D152" s="8">
        <v>2</v>
      </c>
      <c r="E152" s="9"/>
      <c r="F152" s="9">
        <f>D152*E152</f>
        <v>0</v>
      </c>
    </row>
    <row r="153" spans="1:6" ht="12.75">
      <c r="A153" s="119"/>
      <c r="B153" s="230"/>
      <c r="C153" s="6"/>
      <c r="D153" s="207"/>
      <c r="E153" s="9"/>
      <c r="F153" s="9"/>
    </row>
    <row r="154" spans="1:6" ht="25.5">
      <c r="A154" s="4" t="s">
        <v>255</v>
      </c>
      <c r="B154" s="78" t="s">
        <v>154</v>
      </c>
      <c r="C154" s="1"/>
      <c r="D154" s="86"/>
      <c r="E154" s="60"/>
      <c r="F154" s="60"/>
    </row>
    <row r="155" spans="1:6" ht="12.75">
      <c r="A155" s="15"/>
      <c r="B155" s="1"/>
      <c r="C155" s="2"/>
      <c r="D155" s="2"/>
      <c r="E155" s="3"/>
      <c r="F155" s="3"/>
    </row>
    <row r="156" spans="1:6" ht="255">
      <c r="A156" s="7"/>
      <c r="B156" s="10" t="s">
        <v>141</v>
      </c>
      <c r="C156" s="2"/>
      <c r="D156" s="9"/>
      <c r="E156" s="20"/>
      <c r="F156" s="64"/>
    </row>
    <row r="157" spans="1:6" ht="15">
      <c r="A157" s="66"/>
      <c r="B157" s="230" t="s">
        <v>266</v>
      </c>
      <c r="C157" s="2" t="s">
        <v>22</v>
      </c>
      <c r="D157" s="8">
        <v>40</v>
      </c>
      <c r="E157" s="9"/>
      <c r="F157" s="9">
        <f>D157*E157</f>
        <v>0</v>
      </c>
    </row>
    <row r="158" spans="1:6" ht="12.75">
      <c r="A158" s="66"/>
      <c r="B158" s="19"/>
      <c r="C158" s="2"/>
      <c r="D158" s="8"/>
      <c r="E158" s="20"/>
      <c r="F158" s="9"/>
    </row>
    <row r="159" spans="1:6" ht="12.75">
      <c r="A159" s="4" t="s">
        <v>256</v>
      </c>
      <c r="B159" s="62" t="s">
        <v>77</v>
      </c>
      <c r="C159" s="1"/>
      <c r="D159" s="86"/>
      <c r="E159" s="60"/>
      <c r="F159" s="60"/>
    </row>
    <row r="160" spans="1:6" ht="12.75">
      <c r="A160" s="15"/>
      <c r="B160" s="1"/>
      <c r="C160" s="2"/>
      <c r="D160" s="2"/>
      <c r="E160" s="3"/>
      <c r="F160" s="3"/>
    </row>
    <row r="161" spans="1:6" ht="89.25">
      <c r="A161" s="7"/>
      <c r="B161" s="10" t="s">
        <v>140</v>
      </c>
      <c r="C161" s="2"/>
      <c r="D161" s="9"/>
      <c r="E161" s="20"/>
      <c r="F161" s="64"/>
    </row>
    <row r="162" spans="1:6" ht="27.75">
      <c r="A162" s="15"/>
      <c r="B162" s="69" t="s">
        <v>78</v>
      </c>
      <c r="C162" s="2" t="s">
        <v>22</v>
      </c>
      <c r="D162" s="82">
        <v>103</v>
      </c>
      <c r="E162" s="92"/>
      <c r="F162" s="9">
        <f>D162*E162</f>
        <v>0</v>
      </c>
    </row>
    <row r="163" spans="1:6" ht="12.75">
      <c r="A163" s="15"/>
      <c r="B163" s="1"/>
      <c r="C163" s="2"/>
      <c r="D163" s="2"/>
      <c r="E163" s="3"/>
      <c r="F163" s="3"/>
    </row>
    <row r="164" spans="1:6" ht="12.75">
      <c r="A164" s="4" t="s">
        <v>257</v>
      </c>
      <c r="B164" s="62" t="s">
        <v>61</v>
      </c>
      <c r="C164" s="1"/>
      <c r="D164" s="86"/>
      <c r="E164" s="60"/>
      <c r="F164" s="60"/>
    </row>
    <row r="165" spans="1:6" ht="12.75">
      <c r="A165" s="15"/>
      <c r="B165" s="1"/>
      <c r="C165" s="2"/>
      <c r="D165" s="2"/>
      <c r="E165" s="3"/>
      <c r="F165" s="3"/>
    </row>
    <row r="166" spans="1:6" ht="127.5">
      <c r="A166" s="7"/>
      <c r="B166" s="10" t="s">
        <v>142</v>
      </c>
      <c r="C166" s="59"/>
      <c r="D166" s="59"/>
      <c r="E166" s="20"/>
      <c r="F166" s="64"/>
    </row>
    <row r="167" spans="1:6" ht="15">
      <c r="A167" s="117"/>
      <c r="B167" s="69" t="s">
        <v>79</v>
      </c>
      <c r="C167" s="2" t="s">
        <v>22</v>
      </c>
      <c r="D167" s="65">
        <v>5</v>
      </c>
      <c r="E167" s="68"/>
      <c r="F167" s="17">
        <f>D167*E167</f>
        <v>0</v>
      </c>
    </row>
    <row r="168" spans="1:6" ht="12.75">
      <c r="A168" s="115" t="s">
        <v>0</v>
      </c>
      <c r="B168" s="468" t="s">
        <v>62</v>
      </c>
      <c r="C168" s="468"/>
      <c r="D168" s="468"/>
      <c r="E168" s="91"/>
      <c r="F168" s="93">
        <f>SUM(F123:F167)</f>
        <v>0</v>
      </c>
    </row>
    <row r="169" spans="1:6" ht="12.75">
      <c r="A169" s="66"/>
      <c r="B169" s="73"/>
      <c r="C169" s="73"/>
      <c r="D169" s="73"/>
      <c r="E169" s="18"/>
      <c r="F169" s="58"/>
    </row>
    <row r="170" spans="1:6" ht="12.75">
      <c r="A170" s="89" t="s">
        <v>1</v>
      </c>
      <c r="B170" s="88" t="s">
        <v>80</v>
      </c>
      <c r="C170" s="21"/>
      <c r="D170" s="21"/>
      <c r="E170" s="22"/>
      <c r="F170" s="90"/>
    </row>
    <row r="171" spans="1:6" ht="12.75">
      <c r="A171" s="7"/>
      <c r="B171" s="19"/>
      <c r="C171" s="2"/>
      <c r="D171" s="65"/>
      <c r="E171" s="20"/>
      <c r="F171" s="9"/>
    </row>
    <row r="172" spans="1:6" ht="12.75">
      <c r="A172" s="4" t="s">
        <v>258</v>
      </c>
      <c r="B172" s="62" t="s">
        <v>143</v>
      </c>
      <c r="C172" s="1"/>
      <c r="D172" s="86"/>
      <c r="E172" s="60"/>
      <c r="F172" s="60"/>
    </row>
    <row r="173" spans="1:6" ht="12.75">
      <c r="A173" s="7"/>
      <c r="B173" s="19"/>
      <c r="C173" s="75"/>
      <c r="D173" s="76"/>
      <c r="E173" s="74"/>
      <c r="F173" s="74"/>
    </row>
    <row r="174" spans="1:6" ht="293.25">
      <c r="A174" s="95"/>
      <c r="B174" s="57" t="s">
        <v>173</v>
      </c>
      <c r="C174" s="55"/>
      <c r="D174" s="96"/>
      <c r="E174" s="244"/>
      <c r="F174" s="245"/>
    </row>
    <row r="175" spans="1:6" ht="114.75">
      <c r="A175" s="287"/>
      <c r="B175" s="57" t="s">
        <v>155</v>
      </c>
      <c r="C175" s="55"/>
      <c r="D175" s="96"/>
      <c r="E175" s="244"/>
      <c r="F175" s="245"/>
    </row>
    <row r="176" spans="1:6" ht="15">
      <c r="A176" s="288"/>
      <c r="B176" s="84" t="s">
        <v>144</v>
      </c>
      <c r="C176" s="55"/>
      <c r="D176" s="96"/>
      <c r="E176" s="246"/>
      <c r="F176" s="56"/>
    </row>
    <row r="177" spans="1:6" ht="15">
      <c r="A177" s="299"/>
      <c r="B177" s="84" t="s">
        <v>145</v>
      </c>
      <c r="C177" s="55"/>
      <c r="D177" s="96"/>
      <c r="E177" s="246"/>
      <c r="F177" s="56"/>
    </row>
    <row r="178" spans="1:6" ht="12.75">
      <c r="A178" s="299"/>
      <c r="B178" s="84" t="s">
        <v>146</v>
      </c>
      <c r="C178" s="55"/>
      <c r="D178" s="96"/>
      <c r="E178" s="246"/>
      <c r="F178" s="56"/>
    </row>
    <row r="179" spans="1:6" ht="15">
      <c r="A179" s="299"/>
      <c r="B179" s="84" t="s">
        <v>147</v>
      </c>
      <c r="C179" s="55"/>
      <c r="D179" s="96"/>
      <c r="E179" s="246"/>
      <c r="F179" s="56"/>
    </row>
    <row r="180" spans="1:6" ht="15">
      <c r="A180" s="299"/>
      <c r="B180" s="84" t="s">
        <v>148</v>
      </c>
      <c r="C180" s="55"/>
      <c r="D180" s="96"/>
      <c r="E180" s="246"/>
      <c r="F180" s="56"/>
    </row>
    <row r="181" spans="1:6" ht="12.75">
      <c r="A181" s="299"/>
      <c r="B181" s="84"/>
      <c r="C181" s="55"/>
      <c r="D181" s="96"/>
      <c r="E181" s="246"/>
      <c r="F181" s="56"/>
    </row>
    <row r="182" spans="1:6" ht="12.75">
      <c r="A182" s="299"/>
      <c r="B182" s="84" t="s">
        <v>81</v>
      </c>
      <c r="C182" s="55" t="s">
        <v>5</v>
      </c>
      <c r="D182" s="97">
        <v>1</v>
      </c>
      <c r="E182" s="56"/>
      <c r="F182" s="56">
        <f>D182*E182</f>
        <v>0</v>
      </c>
    </row>
    <row r="183" spans="1:6" ht="12.75">
      <c r="A183" s="4"/>
      <c r="B183" s="278"/>
      <c r="C183" s="112"/>
      <c r="D183" s="279"/>
      <c r="E183" s="280"/>
      <c r="F183" s="280"/>
    </row>
    <row r="184" spans="1:6" ht="12.75">
      <c r="A184" s="4" t="s">
        <v>259</v>
      </c>
      <c r="B184" s="62" t="s">
        <v>82</v>
      </c>
      <c r="C184" s="1"/>
      <c r="D184" s="86"/>
      <c r="E184" s="60"/>
      <c r="F184" s="60"/>
    </row>
    <row r="185" spans="1:6" ht="12.75">
      <c r="A185" s="277"/>
      <c r="B185" s="63"/>
      <c r="C185" s="2"/>
      <c r="D185" s="16"/>
      <c r="E185" s="9"/>
      <c r="F185" s="16"/>
    </row>
    <row r="186" spans="1:6" ht="242.25">
      <c r="A186" s="284"/>
      <c r="B186" s="57" t="s">
        <v>149</v>
      </c>
      <c r="C186" s="249"/>
      <c r="D186" s="250"/>
      <c r="E186" s="251"/>
      <c r="F186" s="251"/>
    </row>
    <row r="187" spans="1:6" ht="140.25">
      <c r="A187" s="284"/>
      <c r="B187" s="57" t="s">
        <v>124</v>
      </c>
      <c r="C187" s="249"/>
      <c r="D187" s="250"/>
      <c r="E187" s="251"/>
      <c r="F187" s="251"/>
    </row>
    <row r="188" spans="1:6" ht="12.75">
      <c r="A188" s="281"/>
      <c r="B188" s="84" t="s">
        <v>83</v>
      </c>
      <c r="C188" s="55" t="s">
        <v>5</v>
      </c>
      <c r="D188" s="97">
        <v>1</v>
      </c>
      <c r="E188" s="56"/>
      <c r="F188" s="56">
        <f>D188*E188</f>
        <v>0</v>
      </c>
    </row>
    <row r="189" spans="1:6" ht="12.75">
      <c r="A189" s="281"/>
      <c r="B189" s="84"/>
      <c r="C189" s="75"/>
      <c r="D189" s="76"/>
      <c r="E189" s="74"/>
      <c r="F189" s="74"/>
    </row>
    <row r="190" spans="1:6" ht="12.75">
      <c r="A190" s="4" t="s">
        <v>260</v>
      </c>
      <c r="B190" s="62" t="s">
        <v>84</v>
      </c>
      <c r="C190" s="1"/>
      <c r="D190" s="86"/>
      <c r="E190" s="60"/>
      <c r="F190" s="60"/>
    </row>
    <row r="191" spans="1:6" ht="12.75">
      <c r="A191" s="281"/>
      <c r="B191" s="19"/>
      <c r="C191" s="75"/>
      <c r="D191" s="76"/>
      <c r="E191" s="74"/>
      <c r="F191" s="74"/>
    </row>
    <row r="192" spans="1:6" ht="270">
      <c r="A192" s="281"/>
      <c r="B192" s="10" t="s">
        <v>106</v>
      </c>
      <c r="C192" s="15"/>
      <c r="D192" s="87"/>
      <c r="E192" s="18"/>
      <c r="F192" s="18"/>
    </row>
    <row r="193" spans="1:6" ht="12.75">
      <c r="A193" s="281"/>
      <c r="B193" s="84" t="s">
        <v>85</v>
      </c>
      <c r="C193" s="2" t="s">
        <v>11</v>
      </c>
      <c r="D193" s="65">
        <v>6</v>
      </c>
      <c r="E193" s="18"/>
      <c r="F193" s="9">
        <f>D193*E193</f>
        <v>0</v>
      </c>
    </row>
    <row r="194" spans="1:6" ht="12.75">
      <c r="A194" s="277"/>
      <c r="B194" s="63"/>
      <c r="C194" s="2"/>
      <c r="D194" s="16"/>
      <c r="E194" s="9"/>
      <c r="F194" s="16"/>
    </row>
    <row r="195" spans="1:6" ht="12.75">
      <c r="A195" s="4" t="s">
        <v>261</v>
      </c>
      <c r="B195" s="62" t="s">
        <v>175</v>
      </c>
      <c r="C195" s="1"/>
      <c r="D195" s="86"/>
      <c r="E195" s="60"/>
      <c r="F195" s="60"/>
    </row>
    <row r="196" spans="1:6" ht="12.75">
      <c r="A196" s="293"/>
      <c r="B196" s="63"/>
      <c r="C196" s="2"/>
      <c r="D196" s="16"/>
      <c r="E196" s="9"/>
      <c r="F196" s="16"/>
    </row>
    <row r="197" spans="1:6" ht="127.5">
      <c r="A197" s="293"/>
      <c r="B197" s="252" t="s">
        <v>176</v>
      </c>
      <c r="C197" s="2"/>
      <c r="D197" s="16"/>
      <c r="E197" s="9"/>
      <c r="F197" s="16"/>
    </row>
    <row r="198" spans="1:6" ht="12.75">
      <c r="A198" s="7"/>
      <c r="B198" s="84" t="s">
        <v>87</v>
      </c>
      <c r="C198" s="75" t="s">
        <v>19</v>
      </c>
      <c r="D198" s="76">
        <v>1</v>
      </c>
      <c r="E198" s="98"/>
      <c r="F198" s="74">
        <f>D198*E198</f>
        <v>0</v>
      </c>
    </row>
    <row r="199" spans="1:6" ht="12.75">
      <c r="A199" s="7"/>
      <c r="B199" s="84"/>
      <c r="C199" s="75"/>
      <c r="D199" s="76"/>
      <c r="E199" s="98"/>
      <c r="F199" s="74"/>
    </row>
    <row r="200" spans="1:6" ht="12.75">
      <c r="A200" s="421" t="s">
        <v>262</v>
      </c>
      <c r="B200" s="62" t="s">
        <v>182</v>
      </c>
      <c r="C200" s="1"/>
      <c r="D200" s="86"/>
      <c r="E200" s="60"/>
      <c r="F200" s="60"/>
    </row>
    <row r="201" spans="1:6" ht="12.75">
      <c r="A201" s="7"/>
      <c r="B201" s="84"/>
      <c r="C201" s="75"/>
      <c r="D201" s="76"/>
      <c r="E201" s="98"/>
      <c r="F201" s="74"/>
    </row>
    <row r="202" spans="1:6" ht="318.75">
      <c r="A202" s="300"/>
      <c r="B202" s="320" t="s">
        <v>340</v>
      </c>
      <c r="C202" s="247"/>
      <c r="D202" s="200"/>
      <c r="E202" s="331"/>
      <c r="F202" s="248"/>
    </row>
    <row r="203" spans="1:6" ht="12.75">
      <c r="A203" s="300"/>
      <c r="B203" s="332"/>
      <c r="C203" s="247"/>
      <c r="D203" s="200"/>
      <c r="E203" s="331"/>
      <c r="F203" s="248"/>
    </row>
    <row r="204" spans="1:6" ht="12.75">
      <c r="A204" s="232"/>
      <c r="B204" s="333" t="s">
        <v>193</v>
      </c>
      <c r="C204" s="334" t="s">
        <v>32</v>
      </c>
      <c r="D204" s="335">
        <v>1</v>
      </c>
      <c r="E204" s="100"/>
      <c r="F204" s="302">
        <f>D204*E204</f>
        <v>0</v>
      </c>
    </row>
    <row r="205" spans="1:6" ht="12.75">
      <c r="A205" s="7"/>
      <c r="B205" s="84"/>
      <c r="C205" s="75"/>
      <c r="D205" s="76"/>
      <c r="E205" s="98"/>
      <c r="F205" s="74"/>
    </row>
    <row r="206" spans="1:6" ht="12.75">
      <c r="A206" s="4" t="s">
        <v>263</v>
      </c>
      <c r="B206" s="62" t="s">
        <v>178</v>
      </c>
      <c r="C206" s="1"/>
      <c r="D206" s="86"/>
      <c r="E206" s="60"/>
      <c r="F206" s="60"/>
    </row>
    <row r="207" spans="1:6" ht="12.75">
      <c r="A207" s="4"/>
      <c r="B207" s="62"/>
      <c r="C207" s="1"/>
      <c r="D207" s="86"/>
      <c r="E207" s="60"/>
      <c r="F207" s="60"/>
    </row>
    <row r="208" spans="1:6" ht="193.5">
      <c r="A208" s="469"/>
      <c r="B208" s="10" t="s">
        <v>186</v>
      </c>
      <c r="C208" s="470"/>
      <c r="D208" s="466"/>
      <c r="E208" s="466"/>
      <c r="F208" s="466"/>
    </row>
    <row r="209" spans="1:6" ht="267.75">
      <c r="A209" s="469"/>
      <c r="B209" s="10" t="s">
        <v>179</v>
      </c>
      <c r="C209" s="470"/>
      <c r="D209" s="466"/>
      <c r="E209" s="466"/>
      <c r="F209" s="466"/>
    </row>
    <row r="210" spans="1:6" ht="12.75">
      <c r="A210" s="19"/>
      <c r="B210" s="84" t="s">
        <v>180</v>
      </c>
      <c r="C210" s="75" t="s">
        <v>32</v>
      </c>
      <c r="D210" s="16">
        <v>1</v>
      </c>
      <c r="E210" s="9"/>
      <c r="F210" s="9">
        <f>D210*E210</f>
        <v>0</v>
      </c>
    </row>
    <row r="211" spans="1:6" ht="12.75">
      <c r="A211" s="7"/>
      <c r="B211" s="84"/>
      <c r="C211" s="75"/>
      <c r="D211" s="76"/>
      <c r="E211" s="98"/>
      <c r="F211" s="74"/>
    </row>
    <row r="212" spans="1:6" ht="12.75">
      <c r="A212" s="4" t="s">
        <v>264</v>
      </c>
      <c r="B212" s="62" t="s">
        <v>177</v>
      </c>
      <c r="C212" s="1"/>
      <c r="D212" s="86"/>
      <c r="E212" s="60"/>
      <c r="F212" s="60"/>
    </row>
    <row r="213" spans="1:6" ht="12.75">
      <c r="A213" s="4"/>
      <c r="B213" s="62"/>
      <c r="C213" s="1"/>
      <c r="D213" s="86"/>
      <c r="E213" s="60"/>
      <c r="F213" s="60"/>
    </row>
    <row r="214" spans="1:6" ht="204">
      <c r="A214" s="321"/>
      <c r="B214" s="252" t="s">
        <v>184</v>
      </c>
      <c r="C214" s="112"/>
      <c r="D214" s="279"/>
      <c r="E214" s="280"/>
      <c r="F214" s="280"/>
    </row>
    <row r="215" spans="1:6" ht="12.75">
      <c r="A215" s="321"/>
      <c r="B215" s="252"/>
      <c r="C215" s="112"/>
      <c r="D215" s="279"/>
      <c r="E215" s="280"/>
      <c r="F215" s="280"/>
    </row>
    <row r="216" spans="1:6" ht="12.75">
      <c r="A216" s="281"/>
      <c r="B216" s="84" t="s">
        <v>181</v>
      </c>
      <c r="C216" s="75" t="s">
        <v>32</v>
      </c>
      <c r="D216" s="76">
        <v>1</v>
      </c>
      <c r="E216" s="74"/>
      <c r="F216" s="74">
        <f>D216*E216</f>
        <v>0</v>
      </c>
    </row>
    <row r="217" spans="1:6" ht="12.75">
      <c r="A217" s="114" t="s">
        <v>1</v>
      </c>
      <c r="B217" s="468" t="s">
        <v>86</v>
      </c>
      <c r="C217" s="468"/>
      <c r="D217" s="468"/>
      <c r="E217" s="79"/>
      <c r="F217" s="94">
        <f>SUM(F182:F216)</f>
        <v>0</v>
      </c>
    </row>
    <row r="218" spans="1:6" ht="12.75">
      <c r="A218" s="15"/>
      <c r="B218" s="1"/>
      <c r="C218" s="2"/>
      <c r="D218" s="2"/>
      <c r="E218" s="3"/>
      <c r="F218" s="3"/>
    </row>
    <row r="219" spans="1:6" ht="12.75">
      <c r="A219" s="89" t="s">
        <v>12</v>
      </c>
      <c r="B219" s="88" t="s">
        <v>65</v>
      </c>
      <c r="C219" s="21"/>
      <c r="D219" s="21"/>
      <c r="E219" s="22"/>
      <c r="F219" s="90"/>
    </row>
    <row r="220" spans="1:6" ht="12.75">
      <c r="A220" s="15"/>
      <c r="B220" s="1"/>
      <c r="C220" s="2"/>
      <c r="D220" s="2"/>
      <c r="E220" s="3"/>
      <c r="F220" s="3"/>
    </row>
    <row r="221" spans="1:6" s="209" customFormat="1" ht="89.25">
      <c r="A221" s="118"/>
      <c r="B221" s="10" t="s">
        <v>150</v>
      </c>
      <c r="C221" s="2"/>
      <c r="D221" s="2"/>
      <c r="E221" s="3"/>
      <c r="F221" s="16"/>
    </row>
    <row r="222" spans="1:6" ht="12.75">
      <c r="A222" s="15"/>
      <c r="B222" s="1"/>
      <c r="C222" s="2"/>
      <c r="D222" s="2"/>
      <c r="E222" s="3"/>
      <c r="F222" s="3"/>
    </row>
    <row r="223" spans="1:6" ht="12.75">
      <c r="A223" s="4" t="s">
        <v>265</v>
      </c>
      <c r="B223" s="62" t="s">
        <v>103</v>
      </c>
      <c r="C223" s="1"/>
      <c r="D223" s="86"/>
      <c r="E223" s="60"/>
      <c r="F223" s="60"/>
    </row>
    <row r="224" spans="1:6" ht="12.75">
      <c r="A224" s="15"/>
      <c r="B224" s="1"/>
      <c r="C224" s="2"/>
      <c r="D224" s="2"/>
      <c r="E224" s="3"/>
      <c r="F224" s="3"/>
    </row>
    <row r="225" spans="1:6" ht="255">
      <c r="A225" s="7"/>
      <c r="B225" s="10" t="s">
        <v>129</v>
      </c>
      <c r="C225" s="2"/>
      <c r="D225" s="9"/>
      <c r="E225" s="18"/>
      <c r="F225" s="64"/>
    </row>
    <row r="226" spans="1:6" ht="12.75">
      <c r="A226" s="7"/>
      <c r="B226" s="59" t="s">
        <v>128</v>
      </c>
      <c r="C226" s="2" t="s">
        <v>20</v>
      </c>
      <c r="D226" s="65">
        <v>5</v>
      </c>
      <c r="E226" s="18"/>
      <c r="F226" s="9">
        <f>D226*E226</f>
        <v>0</v>
      </c>
    </row>
    <row r="227" spans="1:6" ht="12.75">
      <c r="A227" s="7"/>
      <c r="B227" s="59" t="s">
        <v>174</v>
      </c>
      <c r="C227" s="2" t="s">
        <v>20</v>
      </c>
      <c r="D227" s="65">
        <v>5</v>
      </c>
      <c r="E227" s="18"/>
      <c r="F227" s="9">
        <f>D227*E227</f>
        <v>0</v>
      </c>
    </row>
    <row r="228" spans="1:6" ht="12.75">
      <c r="A228" s="114" t="s">
        <v>12</v>
      </c>
      <c r="B228" s="468" t="s">
        <v>67</v>
      </c>
      <c r="C228" s="468"/>
      <c r="D228" s="468"/>
      <c r="E228" s="79"/>
      <c r="F228" s="94">
        <f>SUM(F226:F227)</f>
        <v>0</v>
      </c>
    </row>
    <row r="229" spans="1:6" ht="12.75">
      <c r="A229" s="66"/>
      <c r="B229" s="73"/>
      <c r="C229" s="73"/>
      <c r="D229" s="73"/>
      <c r="E229" s="18"/>
      <c r="F229" s="58"/>
    </row>
    <row r="230" spans="1:6" ht="12.75">
      <c r="A230" s="89" t="s">
        <v>13</v>
      </c>
      <c r="B230" s="88" t="s">
        <v>68</v>
      </c>
      <c r="C230" s="21"/>
      <c r="D230" s="21"/>
      <c r="E230" s="22"/>
      <c r="F230" s="90"/>
    </row>
    <row r="231" spans="1:6" ht="12.75">
      <c r="A231" s="15"/>
      <c r="B231" s="1"/>
      <c r="C231" s="2"/>
      <c r="D231" s="2"/>
      <c r="E231" s="3"/>
      <c r="F231" s="3"/>
    </row>
    <row r="232" spans="1:6" ht="12.75">
      <c r="A232" s="4" t="s">
        <v>341</v>
      </c>
      <c r="B232" s="62" t="s">
        <v>69</v>
      </c>
      <c r="C232" s="1"/>
      <c r="D232" s="86"/>
      <c r="E232" s="60"/>
      <c r="F232" s="60"/>
    </row>
    <row r="233" spans="1:6" ht="12.75">
      <c r="A233" s="276"/>
      <c r="B233" s="1"/>
      <c r="C233" s="2"/>
      <c r="D233" s="2"/>
      <c r="E233" s="3"/>
      <c r="F233" s="3"/>
    </row>
    <row r="234" spans="1:6" ht="51">
      <c r="A234" s="281"/>
      <c r="B234" s="10" t="s">
        <v>104</v>
      </c>
      <c r="C234" s="2"/>
      <c r="D234" s="9"/>
      <c r="E234" s="18"/>
      <c r="F234" s="64"/>
    </row>
    <row r="235" spans="1:6" ht="12.75">
      <c r="A235" s="281"/>
      <c r="B235" s="70" t="s">
        <v>88</v>
      </c>
      <c r="C235" s="2" t="s">
        <v>20</v>
      </c>
      <c r="D235" s="65">
        <v>10</v>
      </c>
      <c r="E235" s="18"/>
      <c r="F235" s="9">
        <f>D235*E235</f>
        <v>0</v>
      </c>
    </row>
    <row r="236" spans="1:6" ht="12.75">
      <c r="A236" s="276"/>
      <c r="B236" s="1"/>
      <c r="C236" s="2"/>
      <c r="D236" s="2"/>
      <c r="E236" s="3"/>
      <c r="F236" s="3"/>
    </row>
    <row r="237" spans="1:6" ht="12.75">
      <c r="A237" s="4" t="s">
        <v>342</v>
      </c>
      <c r="B237" s="62" t="s">
        <v>89</v>
      </c>
      <c r="C237" s="1"/>
      <c r="D237" s="86"/>
      <c r="E237" s="60"/>
      <c r="F237" s="60"/>
    </row>
    <row r="238" spans="1:6" ht="12.75">
      <c r="A238" s="276"/>
      <c r="B238" s="1"/>
      <c r="C238" s="2"/>
      <c r="D238" s="2"/>
      <c r="E238" s="3"/>
      <c r="F238" s="3"/>
    </row>
    <row r="239" spans="1:6" ht="89.25">
      <c r="A239" s="281"/>
      <c r="B239" s="10" t="s">
        <v>151</v>
      </c>
      <c r="C239" s="2"/>
      <c r="D239" s="9"/>
      <c r="E239" s="18"/>
      <c r="F239" s="64"/>
    </row>
    <row r="240" spans="1:6" ht="12.75">
      <c r="A240" s="281"/>
      <c r="B240" s="70" t="s">
        <v>26</v>
      </c>
      <c r="C240" s="2" t="s">
        <v>20</v>
      </c>
      <c r="D240" s="71">
        <v>10</v>
      </c>
      <c r="E240" s="18"/>
      <c r="F240" s="9">
        <f>D240*E240</f>
        <v>0</v>
      </c>
    </row>
    <row r="241" spans="1:6" ht="12.75">
      <c r="A241" s="7"/>
      <c r="B241" s="70" t="s">
        <v>105</v>
      </c>
      <c r="C241" s="2" t="s">
        <v>5</v>
      </c>
      <c r="D241" s="65">
        <v>4</v>
      </c>
      <c r="E241" s="18"/>
      <c r="F241" s="9">
        <f>D241*E241</f>
        <v>0</v>
      </c>
    </row>
    <row r="242" spans="1:6" ht="12.75">
      <c r="A242" s="117"/>
      <c r="B242" s="70" t="s">
        <v>27</v>
      </c>
      <c r="C242" s="2" t="s">
        <v>32</v>
      </c>
      <c r="D242" s="65">
        <v>1</v>
      </c>
      <c r="E242" s="18"/>
      <c r="F242" s="9">
        <f>D242*E242</f>
        <v>0</v>
      </c>
    </row>
    <row r="243" spans="1:6" ht="12.75">
      <c r="A243" s="115" t="s">
        <v>13</v>
      </c>
      <c r="B243" s="468" t="s">
        <v>72</v>
      </c>
      <c r="C243" s="468"/>
      <c r="D243" s="468"/>
      <c r="E243" s="79"/>
      <c r="F243" s="94">
        <f>SUM(F235:F242)</f>
        <v>0</v>
      </c>
    </row>
    <row r="244" spans="1:6" ht="12.75">
      <c r="A244" s="66"/>
      <c r="B244" s="19"/>
      <c r="C244" s="2"/>
      <c r="D244" s="9"/>
      <c r="E244" s="18"/>
      <c r="F244" s="64"/>
    </row>
    <row r="245" spans="1:6" ht="12.75">
      <c r="A245" s="265" t="s">
        <v>16</v>
      </c>
      <c r="B245" s="266" t="s">
        <v>29</v>
      </c>
      <c r="C245" s="267"/>
      <c r="D245" s="268"/>
      <c r="E245" s="269"/>
      <c r="F245" s="270">
        <f>F243+F228+F217+F168</f>
        <v>0</v>
      </c>
    </row>
    <row r="246" spans="1:6" ht="12.75">
      <c r="A246" s="61"/>
      <c r="B246" s="62"/>
      <c r="C246" s="2"/>
      <c r="D246" s="9"/>
      <c r="E246" s="18"/>
      <c r="F246" s="72"/>
    </row>
    <row r="247" spans="1:6" ht="12.75">
      <c r="A247" s="13"/>
      <c r="B247" s="11" t="s">
        <v>50</v>
      </c>
      <c r="C247" s="12"/>
      <c r="D247" s="6"/>
      <c r="E247" s="12"/>
      <c r="F247" s="81"/>
    </row>
    <row r="248" spans="1:6" ht="12.75">
      <c r="A248" s="13"/>
      <c r="B248" s="11"/>
      <c r="C248" s="12"/>
      <c r="D248" s="6"/>
      <c r="E248" s="12"/>
      <c r="F248" s="81"/>
    </row>
    <row r="249" spans="1:6" ht="12.75">
      <c r="A249" s="4" t="s">
        <v>15</v>
      </c>
      <c r="B249" s="237" t="s">
        <v>17</v>
      </c>
      <c r="C249" s="238"/>
      <c r="D249" s="6"/>
      <c r="E249" s="12"/>
      <c r="F249" s="241">
        <f>F113</f>
        <v>0</v>
      </c>
    </row>
    <row r="250" spans="1:6" ht="12.75">
      <c r="A250" s="116" t="s">
        <v>16</v>
      </c>
      <c r="B250" s="471" t="s">
        <v>18</v>
      </c>
      <c r="C250" s="471"/>
      <c r="D250" s="14"/>
      <c r="E250" s="85"/>
      <c r="F250" s="242">
        <f>$F$245</f>
        <v>0</v>
      </c>
    </row>
    <row r="251" spans="1:6" ht="12.75">
      <c r="A251" s="236" t="str">
        <f>A3</f>
        <v>3.</v>
      </c>
      <c r="B251" s="239" t="s">
        <v>37</v>
      </c>
      <c r="C251" s="240"/>
      <c r="D251" s="99"/>
      <c r="E251" s="99"/>
      <c r="F251" s="243">
        <f>SUM(F249:F250)</f>
        <v>0</v>
      </c>
    </row>
    <row r="252" spans="1:6" ht="12.75">
      <c r="A252" s="276"/>
      <c r="B252" s="112"/>
      <c r="C252" s="101"/>
      <c r="D252" s="101"/>
      <c r="E252" s="113"/>
      <c r="F252" s="113"/>
    </row>
    <row r="253" spans="1:6" ht="12.75">
      <c r="A253" s="276"/>
      <c r="B253" s="112"/>
      <c r="C253" s="101"/>
      <c r="D253" s="101"/>
      <c r="E253" s="113"/>
      <c r="F253" s="113"/>
    </row>
    <row r="254" spans="1:6" ht="12.75">
      <c r="A254" s="289"/>
      <c r="B254" s="289"/>
      <c r="C254" s="289"/>
      <c r="D254" s="289"/>
      <c r="E254" s="289"/>
      <c r="F254" s="289"/>
    </row>
  </sheetData>
  <sheetProtection/>
  <mergeCells count="19">
    <mergeCell ref="E208:E209"/>
    <mergeCell ref="F208:F209"/>
    <mergeCell ref="B250:C250"/>
    <mergeCell ref="B228:D228"/>
    <mergeCell ref="B243:D243"/>
    <mergeCell ref="B217:D217"/>
    <mergeCell ref="B168:D168"/>
    <mergeCell ref="A71:A72"/>
    <mergeCell ref="C71:C72"/>
    <mergeCell ref="D71:D72"/>
    <mergeCell ref="A208:A209"/>
    <mergeCell ref="C208:C209"/>
    <mergeCell ref="D208:D209"/>
    <mergeCell ref="E71:E72"/>
    <mergeCell ref="F71:F72"/>
    <mergeCell ref="B74:D74"/>
    <mergeCell ref="B58:D58"/>
    <mergeCell ref="B95:D95"/>
    <mergeCell ref="B111:D111"/>
  </mergeCells>
  <printOptions/>
  <pageMargins left="0.7086614173228347" right="0.7086614173228347" top="0.7480314960629921" bottom="0.7480314960629921" header="0.31496062992125984" footer="0.31496062992125984"/>
  <pageSetup orientation="portrait" paperSize="9" scale="90" r:id="rId1"/>
  <headerFooter>
    <oddHeader>&amp;C&amp;"+,Uobičajeno"Odlagalište komunalnog otpada "Vučje Brdo-Plano"</oddHeader>
  </headerFooter>
  <rowBreaks count="12" manualBreakCount="12">
    <brk id="23" max="5" man="1"/>
    <brk id="38" max="5" man="1"/>
    <brk id="59" max="5" man="1"/>
    <brk id="75" max="5" man="1"/>
    <brk id="83" max="5" man="1"/>
    <brk id="103" max="5" man="1"/>
    <brk id="123" max="5" man="1"/>
    <brk id="143" max="5" man="1"/>
    <brk id="157" max="5" man="1"/>
    <brk id="169" max="5" man="1"/>
    <brk id="183" max="5" man="1"/>
    <brk id="222" max="5" man="1"/>
  </rowBreaks>
</worksheet>
</file>

<file path=xl/worksheets/sheet6.xml><?xml version="1.0" encoding="utf-8"?>
<worksheet xmlns="http://schemas.openxmlformats.org/spreadsheetml/2006/main" xmlns:r="http://schemas.openxmlformats.org/officeDocument/2006/relationships">
  <sheetPr>
    <tabColor rgb="FFFFC000"/>
    <pageSetUpPr fitToPage="1"/>
  </sheetPr>
  <dimension ref="A1:F38"/>
  <sheetViews>
    <sheetView view="pageBreakPreview" zoomScaleSheetLayoutView="100" workbookViewId="0" topLeftCell="A28">
      <selection activeCell="E10" sqref="E10"/>
    </sheetView>
  </sheetViews>
  <sheetFormatPr defaultColWidth="10.5" defaultRowHeight="12.75"/>
  <cols>
    <col min="1" max="1" width="8.83203125" style="134" customWidth="1"/>
    <col min="2" max="2" width="54.83203125" style="134" customWidth="1"/>
    <col min="3" max="3" width="10.83203125" style="134" customWidth="1"/>
    <col min="4" max="4" width="12.83203125" style="166" customWidth="1"/>
    <col min="5" max="5" width="12.83203125" style="134" customWidth="1"/>
    <col min="6" max="6" width="15.83203125" style="134" customWidth="1"/>
    <col min="7" max="16384" width="10.5" style="134" customWidth="1"/>
  </cols>
  <sheetData>
    <row r="1" spans="1:6" s="130" customFormat="1" ht="12.75">
      <c r="A1" s="127" t="s">
        <v>6</v>
      </c>
      <c r="B1" s="128" t="s">
        <v>7</v>
      </c>
      <c r="C1" s="127" t="s">
        <v>8</v>
      </c>
      <c r="D1" s="127" t="s">
        <v>2</v>
      </c>
      <c r="E1" s="129" t="s">
        <v>9</v>
      </c>
      <c r="F1" s="129" t="s">
        <v>10</v>
      </c>
    </row>
    <row r="2" spans="1:6" ht="12.75">
      <c r="A2" s="131"/>
      <c r="B2" s="208"/>
      <c r="C2" s="131"/>
      <c r="D2" s="132"/>
      <c r="E2" s="133"/>
      <c r="F2" s="132"/>
    </row>
    <row r="3" spans="1:6" ht="12.75">
      <c r="A3" s="135" t="s">
        <v>24</v>
      </c>
      <c r="B3" s="136" t="s">
        <v>195</v>
      </c>
      <c r="C3" s="137"/>
      <c r="D3" s="138"/>
      <c r="E3" s="139"/>
      <c r="F3" s="140"/>
    </row>
    <row r="4" spans="1:6" ht="12.75">
      <c r="A4" s="141"/>
      <c r="B4" s="142"/>
      <c r="C4" s="141"/>
      <c r="D4" s="143"/>
      <c r="E4" s="143"/>
      <c r="F4" s="141"/>
    </row>
    <row r="5" spans="1:6" ht="12.75">
      <c r="A5" s="257" t="s">
        <v>0</v>
      </c>
      <c r="B5" s="258" t="s">
        <v>196</v>
      </c>
      <c r="C5" s="259"/>
      <c r="D5" s="259"/>
      <c r="E5" s="259"/>
      <c r="F5" s="259"/>
    </row>
    <row r="6" spans="1:6" ht="12.75">
      <c r="A6" s="141"/>
      <c r="B6" s="142"/>
      <c r="C6" s="141"/>
      <c r="D6" s="143"/>
      <c r="E6" s="143"/>
      <c r="F6" s="141"/>
    </row>
    <row r="7" spans="1:6" ht="12.75">
      <c r="A7" s="147" t="s">
        <v>46</v>
      </c>
      <c r="B7" s="148" t="s">
        <v>197</v>
      </c>
      <c r="C7" s="149"/>
      <c r="D7" s="150"/>
      <c r="E7" s="150"/>
      <c r="F7" s="149"/>
    </row>
    <row r="8" spans="1:6" ht="12.75">
      <c r="A8" s="141"/>
      <c r="B8" s="142"/>
      <c r="C8" s="141"/>
      <c r="D8" s="143"/>
      <c r="E8" s="143"/>
      <c r="F8" s="141"/>
    </row>
    <row r="9" spans="1:6" ht="89.25">
      <c r="A9" s="151"/>
      <c r="B9" s="152" t="s">
        <v>209</v>
      </c>
      <c r="C9" s="153"/>
      <c r="D9" s="143"/>
      <c r="E9" s="143"/>
      <c r="F9" s="154"/>
    </row>
    <row r="10" spans="1:6" ht="15">
      <c r="A10" s="151"/>
      <c r="B10" s="152" t="s">
        <v>171</v>
      </c>
      <c r="C10" s="141" t="s">
        <v>22</v>
      </c>
      <c r="D10" s="143">
        <v>29</v>
      </c>
      <c r="E10" s="143"/>
      <c r="F10" s="155">
        <f>D10*E10</f>
        <v>0</v>
      </c>
    </row>
    <row r="11" spans="1:6" ht="12.75">
      <c r="A11" s="260" t="s">
        <v>0</v>
      </c>
      <c r="B11" s="261" t="s">
        <v>198</v>
      </c>
      <c r="C11" s="262"/>
      <c r="D11" s="262"/>
      <c r="E11" s="262"/>
      <c r="F11" s="263">
        <f>SUM(F6:F10)</f>
        <v>0</v>
      </c>
    </row>
    <row r="12" spans="1:6" ht="12.75">
      <c r="A12" s="151"/>
      <c r="B12" s="142"/>
      <c r="C12" s="141"/>
      <c r="D12" s="143"/>
      <c r="E12" s="143"/>
      <c r="F12" s="155"/>
    </row>
    <row r="13" spans="1:6" ht="12.75">
      <c r="A13" s="257" t="s">
        <v>1</v>
      </c>
      <c r="B13" s="258" t="s">
        <v>199</v>
      </c>
      <c r="C13" s="259"/>
      <c r="D13" s="259"/>
      <c r="E13" s="259"/>
      <c r="F13" s="264"/>
    </row>
    <row r="14" spans="1:6" ht="12.75">
      <c r="A14" s="151"/>
      <c r="B14" s="142"/>
      <c r="C14" s="141"/>
      <c r="D14" s="143"/>
      <c r="E14" s="143"/>
      <c r="F14" s="155"/>
    </row>
    <row r="15" spans="1:6" ht="12.75">
      <c r="A15" s="147" t="s">
        <v>130</v>
      </c>
      <c r="B15" s="148" t="s">
        <v>200</v>
      </c>
      <c r="C15" s="149"/>
      <c r="D15" s="150"/>
      <c r="E15" s="150"/>
      <c r="F15" s="157"/>
    </row>
    <row r="16" spans="1:6" ht="12.75">
      <c r="A16" s="141"/>
      <c r="B16" s="142"/>
      <c r="C16" s="141"/>
      <c r="D16" s="143"/>
      <c r="E16" s="143"/>
      <c r="F16" s="154"/>
    </row>
    <row r="17" spans="1:6" ht="102">
      <c r="A17" s="151"/>
      <c r="B17" s="152" t="s">
        <v>201</v>
      </c>
      <c r="C17" s="153"/>
      <c r="D17" s="143"/>
      <c r="E17" s="143"/>
      <c r="F17" s="154"/>
    </row>
    <row r="18" spans="1:6" ht="15">
      <c r="A18" s="151"/>
      <c r="B18" s="152" t="s">
        <v>202</v>
      </c>
      <c r="C18" s="141" t="s">
        <v>22</v>
      </c>
      <c r="D18" s="143">
        <v>30</v>
      </c>
      <c r="E18" s="143"/>
      <c r="F18" s="155">
        <f>D18*E18</f>
        <v>0</v>
      </c>
    </row>
    <row r="19" spans="1:6" ht="12.75">
      <c r="A19" s="260" t="s">
        <v>1</v>
      </c>
      <c r="B19" s="261" t="s">
        <v>203</v>
      </c>
      <c r="C19" s="262"/>
      <c r="D19" s="262"/>
      <c r="E19" s="262"/>
      <c r="F19" s="263">
        <f>SUM(F14:F18)</f>
        <v>0</v>
      </c>
    </row>
    <row r="20" spans="1:6" ht="12.75">
      <c r="A20" s="151"/>
      <c r="B20" s="142"/>
      <c r="C20" s="141"/>
      <c r="D20" s="143"/>
      <c r="E20" s="143"/>
      <c r="F20" s="155"/>
    </row>
    <row r="21" spans="1:6" ht="12.75">
      <c r="A21" s="257" t="s">
        <v>12</v>
      </c>
      <c r="B21" s="258" t="s">
        <v>65</v>
      </c>
      <c r="C21" s="259"/>
      <c r="D21" s="259"/>
      <c r="E21" s="259"/>
      <c r="F21" s="264"/>
    </row>
    <row r="22" spans="1:6" ht="12.75">
      <c r="A22" s="151"/>
      <c r="B22" s="142"/>
      <c r="C22" s="141"/>
      <c r="D22" s="143"/>
      <c r="E22" s="143"/>
      <c r="F22" s="155"/>
    </row>
    <row r="23" spans="1:6" ht="12.75">
      <c r="A23" s="147" t="s">
        <v>165</v>
      </c>
      <c r="B23" s="148" t="s">
        <v>204</v>
      </c>
      <c r="C23" s="149"/>
      <c r="D23" s="150"/>
      <c r="E23" s="150"/>
      <c r="F23" s="157"/>
    </row>
    <row r="24" spans="1:6" ht="12.75">
      <c r="A24" s="141"/>
      <c r="B24" s="142"/>
      <c r="C24" s="141"/>
      <c r="D24" s="143"/>
      <c r="E24" s="143"/>
      <c r="F24" s="154"/>
    </row>
    <row r="25" spans="1:6" ht="191.25">
      <c r="A25" s="151"/>
      <c r="B25" s="152" t="s">
        <v>205</v>
      </c>
      <c r="C25" s="153"/>
      <c r="D25" s="143"/>
      <c r="E25" s="143"/>
      <c r="F25" s="154"/>
    </row>
    <row r="26" spans="1:6" ht="12.75">
      <c r="A26" s="151"/>
      <c r="B26" s="152" t="s">
        <v>206</v>
      </c>
      <c r="C26" s="141" t="s">
        <v>11</v>
      </c>
      <c r="D26" s="143">
        <v>520</v>
      </c>
      <c r="E26" s="143"/>
      <c r="F26" s="155">
        <f>D26*E26</f>
        <v>0</v>
      </c>
    </row>
    <row r="27" spans="1:6" ht="12.75">
      <c r="A27" s="151"/>
      <c r="B27" s="152"/>
      <c r="C27" s="141"/>
      <c r="D27" s="143"/>
      <c r="E27" s="143"/>
      <c r="F27" s="155"/>
    </row>
    <row r="28" spans="1:6" ht="12.75">
      <c r="A28" s="147" t="s">
        <v>214</v>
      </c>
      <c r="B28" s="148" t="s">
        <v>207</v>
      </c>
      <c r="C28" s="149"/>
      <c r="D28" s="150"/>
      <c r="E28" s="150"/>
      <c r="F28" s="157"/>
    </row>
    <row r="29" spans="1:6" ht="12.75">
      <c r="A29" s="151"/>
      <c r="B29" s="152"/>
      <c r="C29" s="141"/>
      <c r="D29" s="143"/>
      <c r="E29" s="143"/>
      <c r="F29" s="155"/>
    </row>
    <row r="30" spans="1:6" ht="153">
      <c r="A30" s="151"/>
      <c r="B30" s="152" t="s">
        <v>318</v>
      </c>
      <c r="C30" s="141"/>
      <c r="D30" s="143"/>
      <c r="E30" s="143"/>
      <c r="F30" s="155"/>
    </row>
    <row r="31" spans="1:6" ht="12.75">
      <c r="A31" s="151"/>
      <c r="B31" s="158" t="s">
        <v>210</v>
      </c>
      <c r="C31" s="159" t="s">
        <v>32</v>
      </c>
      <c r="D31" s="160">
        <v>1</v>
      </c>
      <c r="E31" s="143"/>
      <c r="F31" s="155">
        <f>D31*E31</f>
        <v>0</v>
      </c>
    </row>
    <row r="32" spans="1:6" ht="12.75">
      <c r="A32" s="260" t="s">
        <v>12</v>
      </c>
      <c r="B32" s="261" t="s">
        <v>67</v>
      </c>
      <c r="C32" s="262"/>
      <c r="D32" s="262"/>
      <c r="E32" s="262"/>
      <c r="F32" s="263">
        <f>SUM(F22:F31)</f>
        <v>0</v>
      </c>
    </row>
    <row r="33" spans="1:6" ht="12.75">
      <c r="A33" s="151"/>
      <c r="B33" s="152"/>
      <c r="C33" s="141"/>
      <c r="D33" s="143"/>
      <c r="E33" s="143"/>
      <c r="F33" s="155"/>
    </row>
    <row r="34" spans="1:6" ht="12.75">
      <c r="A34" s="144" t="s">
        <v>0</v>
      </c>
      <c r="B34" s="145" t="s">
        <v>198</v>
      </c>
      <c r="C34" s="146"/>
      <c r="D34" s="146"/>
      <c r="E34" s="146"/>
      <c r="F34" s="156">
        <f>F11</f>
        <v>0</v>
      </c>
    </row>
    <row r="35" spans="1:6" ht="12.75">
      <c r="A35" s="144" t="s">
        <v>1</v>
      </c>
      <c r="B35" s="145" t="s">
        <v>203</v>
      </c>
      <c r="C35" s="146"/>
      <c r="D35" s="146"/>
      <c r="E35" s="146"/>
      <c r="F35" s="156">
        <f>F19</f>
        <v>0</v>
      </c>
    </row>
    <row r="36" spans="1:6" ht="12.75">
      <c r="A36" s="144" t="s">
        <v>12</v>
      </c>
      <c r="B36" s="145" t="s">
        <v>67</v>
      </c>
      <c r="C36" s="146"/>
      <c r="D36" s="146"/>
      <c r="E36" s="146"/>
      <c r="F36" s="156">
        <f>F32</f>
        <v>0</v>
      </c>
    </row>
    <row r="37" spans="1:6" ht="12.75">
      <c r="A37" s="161"/>
      <c r="B37" s="152"/>
      <c r="C37" s="141"/>
      <c r="D37" s="143"/>
      <c r="E37" s="143"/>
      <c r="F37" s="155"/>
    </row>
    <row r="38" spans="1:6" ht="12.75">
      <c r="A38" s="233" t="str">
        <f>A3</f>
        <v>4.</v>
      </c>
      <c r="B38" s="162" t="s">
        <v>208</v>
      </c>
      <c r="C38" s="163"/>
      <c r="D38" s="164"/>
      <c r="E38" s="165"/>
      <c r="F38" s="156">
        <f>SUM(F34:F36)</f>
        <v>0</v>
      </c>
    </row>
  </sheetData>
  <sheetProtection/>
  <printOptions/>
  <pageMargins left="0.984251968503937" right="0.5905511811023623" top="0.7480314960629921" bottom="0.7480314960629921" header="0.31496062992125984" footer="0.31496062992125984"/>
  <pageSetup firstPageNumber="1" useFirstPageNumber="1" fitToHeight="0" fitToWidth="1" horizontalDpi="300" verticalDpi="300" orientation="portrait" paperSize="9" scale="90" r:id="rId1"/>
  <headerFooter>
    <oddHeader>&amp;C&amp;"+,Uobičajeno"Odlagalište komunalnog otpada "Vučje Brdo-Plano"</oddHeader>
    <oddFooter>&amp;C&amp;"-,Uobičajeno"Stranica &amp;P od &amp;N</oddFooter>
  </headerFooter>
  <rowBreaks count="1" manualBreakCount="1">
    <brk id="27" max="5" man="1"/>
  </rowBreaks>
</worksheet>
</file>

<file path=xl/worksheets/sheet7.xml><?xml version="1.0" encoding="utf-8"?>
<worksheet xmlns="http://schemas.openxmlformats.org/spreadsheetml/2006/main" xmlns:r="http://schemas.openxmlformats.org/officeDocument/2006/relationships">
  <sheetPr>
    <tabColor rgb="FFFFC000"/>
  </sheetPr>
  <dimension ref="A2:G87"/>
  <sheetViews>
    <sheetView view="pageBreakPreview" zoomScaleSheetLayoutView="100" workbookViewId="0" topLeftCell="A64">
      <selection activeCell="E82" sqref="E82"/>
    </sheetView>
  </sheetViews>
  <sheetFormatPr defaultColWidth="10.5" defaultRowHeight="12.75"/>
  <cols>
    <col min="1" max="1" width="8.83203125" style="275" customWidth="1"/>
    <col min="2" max="2" width="54.83203125" style="275" customWidth="1"/>
    <col min="3" max="3" width="10.83203125" style="275" customWidth="1"/>
    <col min="4" max="5" width="12.83203125" style="275" customWidth="1"/>
    <col min="6" max="6" width="15.83203125" style="275" customWidth="1"/>
    <col min="7" max="7" width="10.5" style="275" customWidth="1"/>
    <col min="8" max="16384" width="10.5" style="275" customWidth="1"/>
  </cols>
  <sheetData>
    <row r="2" spans="1:6" ht="12.75">
      <c r="A2" s="408"/>
      <c r="B2" s="463" t="s">
        <v>40</v>
      </c>
      <c r="C2" s="463"/>
      <c r="D2" s="463"/>
      <c r="E2" s="463"/>
      <c r="F2" s="463"/>
    </row>
    <row r="3" spans="1:6" ht="12.75">
      <c r="A3" s="408"/>
      <c r="B3" s="409"/>
      <c r="C3" s="409"/>
      <c r="D3" s="409"/>
      <c r="E3" s="409"/>
      <c r="F3" s="409"/>
    </row>
    <row r="4" spans="1:6" ht="257.25" customHeight="1">
      <c r="A4" s="472" t="s">
        <v>317</v>
      </c>
      <c r="B4" s="472"/>
      <c r="C4" s="472"/>
      <c r="D4" s="472"/>
      <c r="E4" s="472"/>
      <c r="F4" s="472"/>
    </row>
    <row r="6" spans="1:6" s="190" customFormat="1" ht="12.75">
      <c r="A6" s="127" t="s">
        <v>6</v>
      </c>
      <c r="B6" s="128" t="s">
        <v>7</v>
      </c>
      <c r="C6" s="127" t="s">
        <v>8</v>
      </c>
      <c r="D6" s="127" t="s">
        <v>2</v>
      </c>
      <c r="E6" s="129" t="s">
        <v>9</v>
      </c>
      <c r="F6" s="129" t="s">
        <v>10</v>
      </c>
    </row>
    <row r="7" spans="1:6" s="190" customFormat="1" ht="12.75">
      <c r="A7" s="275"/>
      <c r="B7" s="275"/>
      <c r="C7" s="275"/>
      <c r="D7" s="275"/>
      <c r="E7" s="275"/>
      <c r="F7" s="275"/>
    </row>
    <row r="8" spans="1:6" s="190" customFormat="1" ht="12.75">
      <c r="A8" s="135" t="s">
        <v>194</v>
      </c>
      <c r="B8" s="136" t="s">
        <v>152</v>
      </c>
      <c r="C8" s="137"/>
      <c r="D8" s="138"/>
      <c r="E8" s="139"/>
      <c r="F8" s="140"/>
    </row>
    <row r="9" spans="1:6" ht="12.75">
      <c r="A9" s="393"/>
      <c r="B9" s="394"/>
      <c r="C9" s="395"/>
      <c r="D9" s="396"/>
      <c r="E9" s="397"/>
      <c r="F9" s="398"/>
    </row>
    <row r="10" spans="1:6" ht="25.5">
      <c r="A10" s="441"/>
      <c r="B10" s="442" t="s">
        <v>309</v>
      </c>
      <c r="C10" s="443"/>
      <c r="D10" s="443"/>
      <c r="E10" s="443"/>
      <c r="F10" s="443"/>
    </row>
    <row r="11" spans="1:6" ht="12.75">
      <c r="A11" s="444"/>
      <c r="B11" s="443"/>
      <c r="C11" s="24"/>
      <c r="D11" s="30"/>
      <c r="E11" s="445"/>
      <c r="F11" s="445"/>
    </row>
    <row r="12" spans="1:7" ht="12.75">
      <c r="A12" s="399" t="s">
        <v>358</v>
      </c>
      <c r="B12" s="31" t="s">
        <v>354</v>
      </c>
      <c r="C12" s="446"/>
      <c r="D12" s="447"/>
      <c r="E12" s="448"/>
      <c r="F12" s="449"/>
      <c r="G12" s="450"/>
    </row>
    <row r="13" spans="1:7" ht="12.75">
      <c r="A13" s="399"/>
      <c r="B13" s="451"/>
      <c r="C13" s="446"/>
      <c r="D13" s="447"/>
      <c r="E13" s="448"/>
      <c r="F13" s="449"/>
      <c r="G13" s="450"/>
    </row>
    <row r="14" spans="1:7" ht="102">
      <c r="A14" s="452"/>
      <c r="B14" s="400" t="s">
        <v>355</v>
      </c>
      <c r="C14" s="2"/>
      <c r="D14" s="9"/>
      <c r="E14" s="295"/>
      <c r="F14" s="295"/>
      <c r="G14" s="450"/>
    </row>
    <row r="15" spans="1:7" ht="25.5">
      <c r="A15" s="452"/>
      <c r="B15" s="400" t="s">
        <v>269</v>
      </c>
      <c r="C15" s="2"/>
      <c r="D15" s="9"/>
      <c r="E15" s="453"/>
      <c r="F15" s="454"/>
      <c r="G15" s="450"/>
    </row>
    <row r="16" spans="1:7" ht="25.5">
      <c r="A16" s="452"/>
      <c r="B16" s="400" t="s">
        <v>270</v>
      </c>
      <c r="C16" s="2"/>
      <c r="D16" s="9"/>
      <c r="E16" s="453"/>
      <c r="F16" s="454"/>
      <c r="G16" s="450"/>
    </row>
    <row r="17" spans="1:7" ht="38.25">
      <c r="A17" s="452"/>
      <c r="B17" s="400" t="s">
        <v>271</v>
      </c>
      <c r="C17" s="2" t="s">
        <v>32</v>
      </c>
      <c r="D17" s="9">
        <v>1</v>
      </c>
      <c r="E17" s="295"/>
      <c r="F17" s="295">
        <f>D17*E17</f>
        <v>0</v>
      </c>
      <c r="G17" s="450" t="s">
        <v>356</v>
      </c>
    </row>
    <row r="18" spans="1:7" ht="25.5">
      <c r="A18" s="452"/>
      <c r="B18" s="400" t="s">
        <v>272</v>
      </c>
      <c r="C18" s="2" t="s">
        <v>32</v>
      </c>
      <c r="D18" s="9">
        <v>2</v>
      </c>
      <c r="E18" s="295"/>
      <c r="F18" s="295">
        <f>D18*E18</f>
        <v>0</v>
      </c>
      <c r="G18" s="450" t="s">
        <v>357</v>
      </c>
    </row>
    <row r="19" spans="1:6" ht="12.75">
      <c r="A19" s="399"/>
      <c r="B19" s="401"/>
      <c r="C19" s="24"/>
      <c r="D19" s="30"/>
      <c r="E19" s="455"/>
      <c r="F19" s="454"/>
    </row>
    <row r="20" spans="1:6" ht="25.5">
      <c r="A20" s="399" t="s">
        <v>366</v>
      </c>
      <c r="B20" s="31" t="s">
        <v>310</v>
      </c>
      <c r="C20" s="446"/>
      <c r="D20" s="447"/>
      <c r="E20" s="448"/>
      <c r="F20" s="449"/>
    </row>
    <row r="21" spans="1:6" ht="12.75">
      <c r="A21" s="399"/>
      <c r="B21" s="401"/>
      <c r="C21" s="24"/>
      <c r="D21" s="30"/>
      <c r="E21" s="455"/>
      <c r="F21" s="454"/>
    </row>
    <row r="22" spans="1:6" ht="51">
      <c r="A22" s="399"/>
      <c r="B22" s="400" t="s">
        <v>273</v>
      </c>
      <c r="C22" s="400"/>
      <c r="D22" s="402"/>
      <c r="E22" s="456"/>
      <c r="F22" s="454"/>
    </row>
    <row r="23" spans="1:7" ht="12.75">
      <c r="A23" s="399"/>
      <c r="B23" s="400" t="s">
        <v>274</v>
      </c>
      <c r="C23" s="2" t="s">
        <v>32</v>
      </c>
      <c r="D23" s="9">
        <v>1</v>
      </c>
      <c r="E23" s="205" t="s">
        <v>275</v>
      </c>
      <c r="F23" s="454"/>
      <c r="G23" s="450" t="s">
        <v>361</v>
      </c>
    </row>
    <row r="24" spans="1:6" ht="12.75">
      <c r="A24" s="399"/>
      <c r="B24" s="401"/>
      <c r="C24" s="24"/>
      <c r="D24" s="30"/>
      <c r="E24" s="455"/>
      <c r="F24" s="454"/>
    </row>
    <row r="25" spans="1:6" ht="25.5">
      <c r="A25" s="399" t="s">
        <v>367</v>
      </c>
      <c r="B25" s="31" t="s">
        <v>360</v>
      </c>
      <c r="C25" s="24"/>
      <c r="D25" s="30"/>
      <c r="E25" s="455"/>
      <c r="F25" s="454"/>
    </row>
    <row r="26" spans="1:6" ht="12.75">
      <c r="A26" s="399"/>
      <c r="B26" s="401"/>
      <c r="C26" s="24"/>
      <c r="D26" s="30"/>
      <c r="E26" s="455"/>
      <c r="F26" s="454"/>
    </row>
    <row r="27" spans="1:7" ht="51">
      <c r="A27" s="399"/>
      <c r="B27" s="400" t="s">
        <v>359</v>
      </c>
      <c r="C27" s="400"/>
      <c r="D27" s="402"/>
      <c r="E27" s="456"/>
      <c r="F27" s="454"/>
      <c r="G27" s="440" t="s">
        <v>362</v>
      </c>
    </row>
    <row r="28" spans="1:7" ht="12.75">
      <c r="A28" s="399"/>
      <c r="B28" s="400" t="s">
        <v>274</v>
      </c>
      <c r="C28" s="2" t="s">
        <v>32</v>
      </c>
      <c r="D28" s="9">
        <v>1</v>
      </c>
      <c r="E28" s="205" t="s">
        <v>275</v>
      </c>
      <c r="F28" s="403"/>
      <c r="G28" s="450" t="s">
        <v>361</v>
      </c>
    </row>
    <row r="29" spans="1:6" ht="12.75">
      <c r="A29" s="399"/>
      <c r="B29" s="400"/>
      <c r="C29" s="2"/>
      <c r="D29" s="9"/>
      <c r="E29" s="205"/>
      <c r="F29" s="403"/>
    </row>
    <row r="30" spans="1:6" ht="12.75">
      <c r="A30" s="399" t="s">
        <v>368</v>
      </c>
      <c r="B30" s="405" t="s">
        <v>276</v>
      </c>
      <c r="C30" s="24"/>
      <c r="D30" s="402"/>
      <c r="E30" s="402"/>
      <c r="F30" s="402"/>
    </row>
    <row r="31" spans="1:6" ht="12.75">
      <c r="A31" s="399"/>
      <c r="B31" s="405"/>
      <c r="C31" s="24"/>
      <c r="D31" s="402"/>
      <c r="E31" s="402"/>
      <c r="F31" s="402"/>
    </row>
    <row r="32" spans="1:6" ht="51">
      <c r="A32" s="399"/>
      <c r="B32" s="400" t="s">
        <v>277</v>
      </c>
      <c r="C32" s="2" t="s">
        <v>5</v>
      </c>
      <c r="D32" s="9">
        <v>5</v>
      </c>
      <c r="E32" s="295"/>
      <c r="F32" s="295">
        <f>D32*E32</f>
        <v>0</v>
      </c>
    </row>
    <row r="33" spans="1:6" ht="51">
      <c r="A33" s="404"/>
      <c r="B33" s="400" t="s">
        <v>278</v>
      </c>
      <c r="C33" s="2" t="s">
        <v>5</v>
      </c>
      <c r="D33" s="9">
        <v>5</v>
      </c>
      <c r="E33" s="295"/>
      <c r="F33" s="295">
        <f>D33*E33</f>
        <v>0</v>
      </c>
    </row>
    <row r="34" spans="1:6" ht="12.75">
      <c r="A34" s="404"/>
      <c r="B34" s="400" t="s">
        <v>279</v>
      </c>
      <c r="C34" s="2" t="s">
        <v>5</v>
      </c>
      <c r="D34" s="9">
        <v>5</v>
      </c>
      <c r="E34" s="295"/>
      <c r="F34" s="295">
        <f>D34*E34</f>
        <v>0</v>
      </c>
    </row>
    <row r="35" spans="1:6" ht="12.75">
      <c r="A35" s="404"/>
      <c r="B35" s="401"/>
      <c r="C35" s="24"/>
      <c r="D35" s="402"/>
      <c r="E35" s="402"/>
      <c r="F35" s="402"/>
    </row>
    <row r="36" spans="1:6" ht="12.75">
      <c r="A36" s="399" t="s">
        <v>369</v>
      </c>
      <c r="B36" s="405" t="s">
        <v>280</v>
      </c>
      <c r="C36" s="24"/>
      <c r="D36" s="402"/>
      <c r="E36" s="402"/>
      <c r="F36" s="402"/>
    </row>
    <row r="37" spans="1:6" ht="12.75">
      <c r="A37" s="399"/>
      <c r="B37" s="405"/>
      <c r="C37" s="24"/>
      <c r="D37" s="402"/>
      <c r="E37" s="402"/>
      <c r="F37" s="402"/>
    </row>
    <row r="38" spans="1:6" ht="18">
      <c r="A38" s="399"/>
      <c r="B38" s="400" t="s">
        <v>311</v>
      </c>
      <c r="C38" s="24" t="s">
        <v>11</v>
      </c>
      <c r="D38" s="402">
        <v>125</v>
      </c>
      <c r="E38" s="402"/>
      <c r="F38" s="295">
        <f aca="true" t="shared" si="0" ref="F38:F47">D38*E38</f>
        <v>0</v>
      </c>
    </row>
    <row r="39" spans="1:6" ht="18">
      <c r="A39" s="399"/>
      <c r="B39" s="400" t="s">
        <v>312</v>
      </c>
      <c r="C39" s="2" t="s">
        <v>11</v>
      </c>
      <c r="D39" s="9">
        <v>120</v>
      </c>
      <c r="E39" s="295"/>
      <c r="F39" s="295">
        <f>D39*E39</f>
        <v>0</v>
      </c>
    </row>
    <row r="40" spans="1:6" ht="18">
      <c r="A40" s="404"/>
      <c r="B40" s="400" t="s">
        <v>313</v>
      </c>
      <c r="C40" s="2" t="s">
        <v>11</v>
      </c>
      <c r="D40" s="9">
        <v>150</v>
      </c>
      <c r="E40" s="295"/>
      <c r="F40" s="295">
        <f t="shared" si="0"/>
        <v>0</v>
      </c>
    </row>
    <row r="41" spans="1:6" ht="18">
      <c r="A41" s="399"/>
      <c r="B41" s="400" t="s">
        <v>314</v>
      </c>
      <c r="C41" s="2" t="s">
        <v>11</v>
      </c>
      <c r="D41" s="9">
        <v>130</v>
      </c>
      <c r="E41" s="295"/>
      <c r="F41" s="295">
        <f t="shared" si="0"/>
        <v>0</v>
      </c>
    </row>
    <row r="42" spans="1:6" ht="18">
      <c r="A42" s="399"/>
      <c r="B42" s="400" t="s">
        <v>315</v>
      </c>
      <c r="C42" s="2" t="s">
        <v>11</v>
      </c>
      <c r="D42" s="9">
        <f>75+85+55</f>
        <v>215</v>
      </c>
      <c r="E42" s="295"/>
      <c r="F42" s="295">
        <f>D42*E42</f>
        <v>0</v>
      </c>
    </row>
    <row r="43" spans="1:6" ht="18">
      <c r="A43" s="404"/>
      <c r="B43" s="400" t="s">
        <v>316</v>
      </c>
      <c r="C43" s="2" t="s">
        <v>11</v>
      </c>
      <c r="D43" s="9">
        <v>125</v>
      </c>
      <c r="E43" s="295"/>
      <c r="F43" s="295">
        <f t="shared" si="0"/>
        <v>0</v>
      </c>
    </row>
    <row r="44" spans="1:6" ht="12.75">
      <c r="A44" s="404"/>
      <c r="B44" s="400" t="s">
        <v>281</v>
      </c>
      <c r="C44" s="2" t="s">
        <v>11</v>
      </c>
      <c r="D44" s="9">
        <v>135</v>
      </c>
      <c r="E44" s="295"/>
      <c r="F44" s="295">
        <f t="shared" si="0"/>
        <v>0</v>
      </c>
    </row>
    <row r="45" spans="1:6" ht="12.75">
      <c r="A45" s="404"/>
      <c r="B45" s="400" t="s">
        <v>282</v>
      </c>
      <c r="C45" s="2" t="s">
        <v>11</v>
      </c>
      <c r="D45" s="9">
        <v>240</v>
      </c>
      <c r="E45" s="295"/>
      <c r="F45" s="295">
        <f>D45*E45</f>
        <v>0</v>
      </c>
    </row>
    <row r="46" spans="1:6" ht="12.75">
      <c r="A46" s="404"/>
      <c r="B46" s="400" t="s">
        <v>283</v>
      </c>
      <c r="C46" s="2" t="s">
        <v>11</v>
      </c>
      <c r="D46" s="9">
        <v>110</v>
      </c>
      <c r="E46" s="295"/>
      <c r="F46" s="295">
        <f t="shared" si="0"/>
        <v>0</v>
      </c>
    </row>
    <row r="47" spans="1:6" ht="12.75">
      <c r="A47" s="404"/>
      <c r="B47" s="400" t="s">
        <v>284</v>
      </c>
      <c r="C47" s="2" t="s">
        <v>5</v>
      </c>
      <c r="D47" s="9">
        <v>115</v>
      </c>
      <c r="E47" s="295"/>
      <c r="F47" s="295">
        <f t="shared" si="0"/>
        <v>0</v>
      </c>
    </row>
    <row r="48" spans="1:6" ht="12.75">
      <c r="A48" s="404"/>
      <c r="B48" s="401"/>
      <c r="C48" s="24"/>
      <c r="D48" s="402"/>
      <c r="E48" s="402"/>
      <c r="F48" s="402"/>
    </row>
    <row r="49" spans="1:6" ht="12.75">
      <c r="A49" s="399" t="s">
        <v>370</v>
      </c>
      <c r="B49" s="405" t="s">
        <v>285</v>
      </c>
      <c r="C49" s="24"/>
      <c r="D49" s="402"/>
      <c r="E49" s="402"/>
      <c r="F49" s="402"/>
    </row>
    <row r="50" spans="1:6" ht="12.75">
      <c r="A50" s="399"/>
      <c r="B50" s="405"/>
      <c r="C50" s="24"/>
      <c r="D50" s="402"/>
      <c r="E50" s="402"/>
      <c r="F50" s="402"/>
    </row>
    <row r="51" spans="1:6" ht="12.75">
      <c r="A51" s="404"/>
      <c r="B51" s="400" t="s">
        <v>286</v>
      </c>
      <c r="C51" s="2" t="s">
        <v>11</v>
      </c>
      <c r="D51" s="9">
        <v>220</v>
      </c>
      <c r="E51" s="295"/>
      <c r="F51" s="295">
        <f aca="true" t="shared" si="1" ref="F51:F59">D51*E51</f>
        <v>0</v>
      </c>
    </row>
    <row r="52" spans="1:6" ht="12.75">
      <c r="A52" s="404"/>
      <c r="B52" s="406" t="s">
        <v>287</v>
      </c>
      <c r="C52" s="407" t="s">
        <v>288</v>
      </c>
      <c r="D52" s="64">
        <v>1</v>
      </c>
      <c r="E52" s="18"/>
      <c r="F52" s="18">
        <f t="shared" si="1"/>
        <v>0</v>
      </c>
    </row>
    <row r="53" spans="1:6" ht="12.75">
      <c r="A53" s="404"/>
      <c r="B53" s="400" t="s">
        <v>289</v>
      </c>
      <c r="C53" s="2" t="s">
        <v>11</v>
      </c>
      <c r="D53" s="9">
        <v>60</v>
      </c>
      <c r="E53" s="295"/>
      <c r="F53" s="295">
        <f t="shared" si="1"/>
        <v>0</v>
      </c>
    </row>
    <row r="54" spans="1:6" ht="12.75">
      <c r="A54" s="404"/>
      <c r="B54" s="400" t="s">
        <v>290</v>
      </c>
      <c r="C54" s="2" t="s">
        <v>11</v>
      </c>
      <c r="D54" s="9">
        <v>35</v>
      </c>
      <c r="E54" s="295"/>
      <c r="F54" s="295">
        <f t="shared" si="1"/>
        <v>0</v>
      </c>
    </row>
    <row r="55" spans="1:6" ht="12.75">
      <c r="A55" s="404"/>
      <c r="B55" s="400" t="s">
        <v>291</v>
      </c>
      <c r="C55" s="2" t="s">
        <v>5</v>
      </c>
      <c r="D55" s="9">
        <v>5</v>
      </c>
      <c r="E55" s="295"/>
      <c r="F55" s="295">
        <f t="shared" si="1"/>
        <v>0</v>
      </c>
    </row>
    <row r="56" spans="1:6" ht="25.5">
      <c r="A56" s="404"/>
      <c r="B56" s="400" t="s">
        <v>292</v>
      </c>
      <c r="C56" s="2" t="s">
        <v>11</v>
      </c>
      <c r="D56" s="9">
        <v>160</v>
      </c>
      <c r="E56" s="295"/>
      <c r="F56" s="295">
        <f t="shared" si="1"/>
        <v>0</v>
      </c>
    </row>
    <row r="57" spans="1:6" ht="25.5">
      <c r="A57" s="404"/>
      <c r="B57" s="400" t="s">
        <v>293</v>
      </c>
      <c r="C57" s="2" t="s">
        <v>11</v>
      </c>
      <c r="D57" s="9">
        <v>175</v>
      </c>
      <c r="E57" s="295"/>
      <c r="F57" s="295">
        <f t="shared" si="1"/>
        <v>0</v>
      </c>
    </row>
    <row r="58" spans="1:6" ht="12.75">
      <c r="A58" s="404"/>
      <c r="B58" s="400" t="s">
        <v>294</v>
      </c>
      <c r="C58" s="2" t="s">
        <v>11</v>
      </c>
      <c r="D58" s="9">
        <v>160</v>
      </c>
      <c r="E58" s="295"/>
      <c r="F58" s="295">
        <f t="shared" si="1"/>
        <v>0</v>
      </c>
    </row>
    <row r="59" spans="1:6" ht="12.75">
      <c r="A59" s="404"/>
      <c r="B59" s="400" t="s">
        <v>295</v>
      </c>
      <c r="C59" s="2" t="s">
        <v>288</v>
      </c>
      <c r="D59" s="9">
        <v>1</v>
      </c>
      <c r="E59" s="295"/>
      <c r="F59" s="295">
        <f t="shared" si="1"/>
        <v>0</v>
      </c>
    </row>
    <row r="60" spans="1:6" ht="25.5">
      <c r="A60" s="404"/>
      <c r="B60" s="400" t="s">
        <v>296</v>
      </c>
      <c r="C60" s="2" t="s">
        <v>22</v>
      </c>
      <c r="D60" s="9">
        <v>20</v>
      </c>
      <c r="E60" s="295"/>
      <c r="F60" s="295">
        <f>D60*E60</f>
        <v>0</v>
      </c>
    </row>
    <row r="61" spans="1:6" ht="12.75">
      <c r="A61" s="404"/>
      <c r="B61" s="400" t="s">
        <v>297</v>
      </c>
      <c r="C61" s="2" t="s">
        <v>11</v>
      </c>
      <c r="D61" s="9">
        <v>235</v>
      </c>
      <c r="E61" s="295"/>
      <c r="F61" s="295">
        <f>D61*E61</f>
        <v>0</v>
      </c>
    </row>
    <row r="62" spans="1:6" ht="38.25">
      <c r="A62" s="404"/>
      <c r="B62" s="400" t="s">
        <v>298</v>
      </c>
      <c r="C62" s="2" t="s">
        <v>32</v>
      </c>
      <c r="D62" s="9">
        <v>5</v>
      </c>
      <c r="E62" s="295"/>
      <c r="F62" s="295">
        <f>D62*E62</f>
        <v>0</v>
      </c>
    </row>
    <row r="63" spans="1:6" ht="12.75">
      <c r="A63" s="404"/>
      <c r="B63" s="400" t="s">
        <v>299</v>
      </c>
      <c r="C63" s="2" t="s">
        <v>288</v>
      </c>
      <c r="D63" s="9">
        <v>1</v>
      </c>
      <c r="E63" s="295"/>
      <c r="F63" s="295">
        <f>D63*E63</f>
        <v>0</v>
      </c>
    </row>
    <row r="64" spans="1:6" ht="12.75">
      <c r="A64" s="404"/>
      <c r="B64" s="400"/>
      <c r="C64" s="2"/>
      <c r="D64" s="9"/>
      <c r="E64" s="295"/>
      <c r="F64" s="295"/>
    </row>
    <row r="65" spans="1:6" ht="12.75">
      <c r="A65" s="399" t="s">
        <v>371</v>
      </c>
      <c r="B65" s="405" t="s">
        <v>364</v>
      </c>
      <c r="C65" s="2"/>
      <c r="D65" s="9"/>
      <c r="E65" s="295"/>
      <c r="F65" s="295"/>
    </row>
    <row r="66" spans="1:6" ht="12.75">
      <c r="A66" s="404"/>
      <c r="B66" s="400"/>
      <c r="C66" s="2"/>
      <c r="D66" s="9"/>
      <c r="E66" s="295"/>
      <c r="F66" s="295"/>
    </row>
    <row r="67" spans="1:6" ht="102">
      <c r="A67" s="399"/>
      <c r="B67" s="400" t="s">
        <v>336</v>
      </c>
      <c r="C67" s="2" t="s">
        <v>32</v>
      </c>
      <c r="D67" s="9">
        <v>1</v>
      </c>
      <c r="E67" s="295"/>
      <c r="F67" s="295">
        <f>D67*E67</f>
        <v>0</v>
      </c>
    </row>
    <row r="68" spans="1:6" ht="12.75">
      <c r="A68" s="404"/>
      <c r="B68" s="400"/>
      <c r="C68" s="2"/>
      <c r="D68" s="9"/>
      <c r="E68" s="295"/>
      <c r="F68" s="295"/>
    </row>
    <row r="69" spans="1:6" ht="12.75">
      <c r="A69" s="399" t="s">
        <v>372</v>
      </c>
      <c r="B69" s="405" t="s">
        <v>300</v>
      </c>
      <c r="C69" s="24"/>
      <c r="D69" s="402"/>
      <c r="E69" s="402"/>
      <c r="F69" s="402"/>
    </row>
    <row r="70" spans="1:6" ht="12.75">
      <c r="A70" s="399"/>
      <c r="B70" s="400"/>
      <c r="C70" s="24"/>
      <c r="D70" s="402"/>
      <c r="E70" s="402"/>
      <c r="F70" s="402"/>
    </row>
    <row r="71" spans="1:6" ht="12.75">
      <c r="A71" s="404"/>
      <c r="B71" s="400" t="s">
        <v>301</v>
      </c>
      <c r="C71" s="24"/>
      <c r="D71" s="402"/>
      <c r="E71" s="402"/>
      <c r="F71" s="402"/>
    </row>
    <row r="72" spans="1:6" ht="12.75">
      <c r="A72" s="404"/>
      <c r="B72" s="400" t="s">
        <v>302</v>
      </c>
      <c r="C72" s="24"/>
      <c r="D72" s="402"/>
      <c r="E72" s="402"/>
      <c r="F72" s="402"/>
    </row>
    <row r="73" spans="1:6" ht="12.75">
      <c r="A73" s="404"/>
      <c r="B73" s="400" t="s">
        <v>303</v>
      </c>
      <c r="C73" s="24"/>
      <c r="D73" s="402"/>
      <c r="E73" s="402"/>
      <c r="F73" s="402"/>
    </row>
    <row r="74" spans="1:6" ht="12.75">
      <c r="A74" s="404"/>
      <c r="B74" s="400" t="s">
        <v>304</v>
      </c>
      <c r="C74" s="24"/>
      <c r="D74" s="402"/>
      <c r="E74" s="402"/>
      <c r="F74" s="402"/>
    </row>
    <row r="75" spans="1:6" ht="25.5">
      <c r="A75" s="404"/>
      <c r="B75" s="400" t="s">
        <v>305</v>
      </c>
      <c r="C75" s="24"/>
      <c r="D75" s="402"/>
      <c r="E75" s="402"/>
      <c r="F75" s="402"/>
    </row>
    <row r="76" spans="1:6" ht="12.75">
      <c r="A76" s="404"/>
      <c r="B76" s="400" t="s">
        <v>306</v>
      </c>
      <c r="C76" s="24"/>
      <c r="D76" s="402"/>
      <c r="E76" s="402"/>
      <c r="F76" s="402"/>
    </row>
    <row r="77" spans="1:6" ht="12.75">
      <c r="A77" s="404"/>
      <c r="B77" s="400" t="s">
        <v>307</v>
      </c>
      <c r="C77" s="24"/>
      <c r="D77" s="402"/>
      <c r="E77" s="402"/>
      <c r="F77" s="402"/>
    </row>
    <row r="78" spans="1:6" ht="25.5">
      <c r="A78" s="404"/>
      <c r="B78" s="400" t="s">
        <v>308</v>
      </c>
      <c r="C78" s="2" t="s">
        <v>288</v>
      </c>
      <c r="D78" s="9">
        <v>1</v>
      </c>
      <c r="E78" s="295"/>
      <c r="F78" s="295">
        <f>D78*E78</f>
        <v>0</v>
      </c>
    </row>
    <row r="79" spans="1:6" ht="12.75">
      <c r="A79" s="404"/>
      <c r="B79" s="400"/>
      <c r="C79" s="24"/>
      <c r="D79" s="402"/>
      <c r="E79" s="402"/>
      <c r="F79" s="402"/>
    </row>
    <row r="80" spans="1:6" ht="12.75">
      <c r="A80" s="399" t="s">
        <v>373</v>
      </c>
      <c r="B80" s="405" t="s">
        <v>365</v>
      </c>
      <c r="C80" s="24"/>
      <c r="D80" s="402"/>
      <c r="E80" s="402"/>
      <c r="F80" s="402"/>
    </row>
    <row r="81" spans="1:6" ht="12.75">
      <c r="A81" s="404"/>
      <c r="B81" s="400"/>
      <c r="C81" s="24"/>
      <c r="D81" s="402"/>
      <c r="E81" s="402"/>
      <c r="F81" s="402"/>
    </row>
    <row r="82" spans="1:6" ht="25.5">
      <c r="A82" s="399"/>
      <c r="B82" s="400" t="s">
        <v>374</v>
      </c>
      <c r="C82" s="2" t="s">
        <v>288</v>
      </c>
      <c r="D82" s="9">
        <v>1</v>
      </c>
      <c r="E82" s="295"/>
      <c r="F82" s="295">
        <f>D82*E82</f>
        <v>0</v>
      </c>
    </row>
    <row r="83" spans="1:6" ht="12.75">
      <c r="A83" s="233" t="str">
        <f>A8</f>
        <v>5.</v>
      </c>
      <c r="B83" s="473" t="s">
        <v>363</v>
      </c>
      <c r="C83" s="473"/>
      <c r="D83" s="473"/>
      <c r="E83" s="439"/>
      <c r="F83" s="180">
        <f>SUM(F14:F82)</f>
        <v>0</v>
      </c>
    </row>
    <row r="85" spans="2:6" ht="12.75">
      <c r="B85" s="303"/>
      <c r="C85" s="303"/>
      <c r="D85" s="303"/>
      <c r="E85" s="303"/>
      <c r="F85" s="303"/>
    </row>
    <row r="86" spans="2:6" ht="12.75">
      <c r="B86" s="303"/>
      <c r="C86" s="303"/>
      <c r="D86" s="303"/>
      <c r="E86" s="303"/>
      <c r="F86" s="303"/>
    </row>
    <row r="87" ht="12.75">
      <c r="F87" s="155"/>
    </row>
  </sheetData>
  <sheetProtection/>
  <mergeCells count="3">
    <mergeCell ref="B2:F2"/>
    <mergeCell ref="A4:F4"/>
    <mergeCell ref="B83:D83"/>
  </mergeCells>
  <printOptions/>
  <pageMargins left="0.984251968503937" right="0.590551181102362" top="0.748031496062992" bottom="0.748031496062992" header="0.31496062992126" footer="0.31496062992126"/>
  <pageSetup firstPageNumber="1" useFirstPageNumber="1" horizontalDpi="300" verticalDpi="300" orientation="portrait" paperSize="9" scale="90" r:id="rId1"/>
  <headerFooter>
    <oddHeader>&amp;C&amp;"Cambria,Uobičajeno"Odlagalište komunalnog otpada "Vučje Brdo-Plano"</oddHeader>
    <oddFooter>&amp;C&amp;"Cambria,Uobičajeno"Stranica &amp;P od &amp;N</oddFooter>
  </headerFooter>
  <rowBreaks count="1" manualBreakCount="1">
    <brk id="24" max="5" man="1"/>
  </rowBreaks>
</worksheet>
</file>

<file path=xl/worksheets/sheet8.xml><?xml version="1.0" encoding="utf-8"?>
<worksheet xmlns="http://schemas.openxmlformats.org/spreadsheetml/2006/main" xmlns:r="http://schemas.openxmlformats.org/officeDocument/2006/relationships">
  <sheetPr>
    <tabColor rgb="FFFFC000"/>
  </sheetPr>
  <dimension ref="A1:F15"/>
  <sheetViews>
    <sheetView view="pageBreakPreview" zoomScaleSheetLayoutView="100" workbookViewId="0" topLeftCell="A1">
      <selection activeCell="E8" sqref="E8"/>
    </sheetView>
  </sheetViews>
  <sheetFormatPr defaultColWidth="9.33203125" defaultRowHeight="12.75"/>
  <cols>
    <col min="1" max="1" width="8.83203125" style="0" customWidth="1"/>
    <col min="2" max="2" width="54.83203125" style="0" customWidth="1"/>
    <col min="3" max="3" width="10.83203125" style="0" customWidth="1"/>
    <col min="4" max="5" width="12.83203125" style="0" customWidth="1"/>
    <col min="6" max="6" width="15.83203125" style="0" customWidth="1"/>
  </cols>
  <sheetData>
    <row r="1" spans="1:6" ht="12.75">
      <c r="A1" s="127" t="s">
        <v>6</v>
      </c>
      <c r="B1" s="128" t="s">
        <v>7</v>
      </c>
      <c r="C1" s="127" t="s">
        <v>8</v>
      </c>
      <c r="D1" s="127" t="s">
        <v>2</v>
      </c>
      <c r="E1" s="129" t="s">
        <v>9</v>
      </c>
      <c r="F1" s="129" t="s">
        <v>10</v>
      </c>
    </row>
    <row r="2" spans="1:6" ht="12.75">
      <c r="A2" s="131"/>
      <c r="B2" s="208"/>
      <c r="C2" s="131"/>
      <c r="D2" s="132"/>
      <c r="E2" s="133"/>
      <c r="F2" s="132"/>
    </row>
    <row r="3" spans="1:6" ht="12.75">
      <c r="A3" s="135" t="s">
        <v>25</v>
      </c>
      <c r="B3" s="136" t="s">
        <v>326</v>
      </c>
      <c r="C3" s="137"/>
      <c r="D3" s="138"/>
      <c r="E3" s="139"/>
      <c r="F3" s="140"/>
    </row>
    <row r="4" spans="1:6" ht="12.75">
      <c r="A4" s="141"/>
      <c r="B4" s="142"/>
      <c r="C4" s="141"/>
      <c r="D4" s="143"/>
      <c r="E4" s="143"/>
      <c r="F4" s="141"/>
    </row>
    <row r="5" spans="1:6" ht="12.75">
      <c r="A5" s="147" t="s">
        <v>153</v>
      </c>
      <c r="B5" s="148" t="s">
        <v>327</v>
      </c>
      <c r="C5" s="149"/>
      <c r="D5" s="150"/>
      <c r="E5" s="150"/>
      <c r="F5" s="149"/>
    </row>
    <row r="6" spans="1:6" ht="12.75">
      <c r="A6" s="275"/>
      <c r="B6" s="275"/>
      <c r="C6" s="275"/>
      <c r="D6" s="275"/>
      <c r="E6" s="275"/>
      <c r="F6" s="275"/>
    </row>
    <row r="7" spans="1:6" ht="25.5">
      <c r="A7" s="275"/>
      <c r="B7" s="382" t="s">
        <v>329</v>
      </c>
      <c r="C7" s="228"/>
      <c r="D7" s="228"/>
      <c r="E7" s="228"/>
      <c r="F7" s="228"/>
    </row>
    <row r="8" spans="1:6" ht="12.75">
      <c r="A8" s="275"/>
      <c r="B8" s="411" t="s">
        <v>137</v>
      </c>
      <c r="C8" s="346" t="s">
        <v>32</v>
      </c>
      <c r="D8" s="295">
        <v>1</v>
      </c>
      <c r="E8" s="354"/>
      <c r="F8" s="295">
        <f>D8*E8</f>
        <v>0</v>
      </c>
    </row>
    <row r="9" spans="1:6" ht="12.75">
      <c r="A9" s="253" t="str">
        <f>A3</f>
        <v>6.</v>
      </c>
      <c r="B9" s="254" t="s">
        <v>328</v>
      </c>
      <c r="C9" s="254"/>
      <c r="D9" s="254"/>
      <c r="E9" s="254"/>
      <c r="F9" s="263">
        <f>SUM(F4:F8)</f>
        <v>0</v>
      </c>
    </row>
    <row r="10" spans="1:6" ht="12.75">
      <c r="A10" s="275"/>
      <c r="B10" s="275"/>
      <c r="C10" s="275"/>
      <c r="D10" s="275"/>
      <c r="E10" s="275"/>
      <c r="F10" s="275"/>
    </row>
    <row r="11" spans="1:6" ht="12.75">
      <c r="A11" s="275"/>
      <c r="B11" s="275"/>
      <c r="C11" s="275"/>
      <c r="D11" s="275"/>
      <c r="E11" s="275"/>
      <c r="F11" s="275"/>
    </row>
    <row r="12" spans="1:6" ht="12.75">
      <c r="A12" s="275"/>
      <c r="B12" s="275"/>
      <c r="C12" s="275"/>
      <c r="D12" s="275"/>
      <c r="E12" s="275"/>
      <c r="F12" s="275"/>
    </row>
    <row r="13" spans="1:6" ht="12.75">
      <c r="A13" s="275"/>
      <c r="B13" s="275"/>
      <c r="C13" s="275"/>
      <c r="D13" s="275"/>
      <c r="E13" s="275"/>
      <c r="F13" s="275"/>
    </row>
    <row r="14" spans="1:6" ht="12.75">
      <c r="A14" s="275"/>
      <c r="B14" s="275"/>
      <c r="C14" s="275"/>
      <c r="D14" s="275"/>
      <c r="E14" s="275"/>
      <c r="F14" s="275"/>
    </row>
    <row r="15" spans="1:6" ht="12.75">
      <c r="A15" s="275"/>
      <c r="B15" s="275"/>
      <c r="C15" s="275"/>
      <c r="D15" s="275"/>
      <c r="E15" s="275"/>
      <c r="F15" s="275"/>
    </row>
  </sheetData>
  <sheetProtection/>
  <printOptions/>
  <pageMargins left="0.7" right="0.7" top="0.75" bottom="0.75" header="0.3" footer="0.3"/>
  <pageSetup horizontalDpi="600" verticalDpi="600" orientation="portrait" paperSize="9" scale="93" r:id="rId1"/>
  <headerFooter>
    <oddHeader>&amp;C&amp;"+,Uobičajeno"Odlagalište komunalnog otpada "Vučje Brdo-Plano"</oddHeader>
  </headerFooter>
</worksheet>
</file>

<file path=xl/worksheets/sheet9.xml><?xml version="1.0" encoding="utf-8"?>
<worksheet xmlns="http://schemas.openxmlformats.org/spreadsheetml/2006/main" xmlns:r="http://schemas.openxmlformats.org/officeDocument/2006/relationships">
  <sheetPr>
    <tabColor rgb="FFFFC000"/>
  </sheetPr>
  <dimension ref="A1:I13"/>
  <sheetViews>
    <sheetView view="pageBreakPreview" zoomScaleSheetLayoutView="100" workbookViewId="0" topLeftCell="A1">
      <selection activeCell="C9" sqref="C9"/>
    </sheetView>
  </sheetViews>
  <sheetFormatPr defaultColWidth="2.5" defaultRowHeight="12.75"/>
  <cols>
    <col min="1" max="1" width="6.16015625" style="32" customWidth="1"/>
    <col min="2" max="2" width="61.16015625" style="25" customWidth="1"/>
    <col min="3" max="3" width="18.66015625" style="25" customWidth="1"/>
    <col min="4" max="4" width="19.5" style="25" bestFit="1" customWidth="1"/>
    <col min="5" max="16384" width="2.5" style="25" customWidth="1"/>
  </cols>
  <sheetData>
    <row r="1" spans="1:4" ht="12.75">
      <c r="A1" s="336"/>
      <c r="B1" s="31"/>
      <c r="C1" s="30"/>
      <c r="D1" s="33"/>
    </row>
    <row r="2" spans="1:4" ht="12.75">
      <c r="A2" s="336"/>
      <c r="B2" s="23"/>
      <c r="C2" s="24"/>
      <c r="D2" s="34"/>
    </row>
    <row r="3" spans="1:4" ht="15.75">
      <c r="A3" s="337"/>
      <c r="B3" s="26" t="s">
        <v>41</v>
      </c>
      <c r="C3" s="24"/>
      <c r="D3" s="36"/>
    </row>
    <row r="4" spans="1:4" ht="12.75">
      <c r="A4" s="337"/>
      <c r="B4" s="35"/>
      <c r="C4" s="24"/>
      <c r="D4" s="77"/>
    </row>
    <row r="5" spans="1:4" ht="12.75">
      <c r="A5" s="339" t="str">
        <f>'1_Pripremni radovi'!A3</f>
        <v>1.</v>
      </c>
      <c r="B5" s="35" t="str">
        <f>'1_Pripremni radovi'!B3</f>
        <v>PRIPREMNI RADOVI</v>
      </c>
      <c r="C5" s="24"/>
      <c r="D5" s="340">
        <f>'1_Pripremni radovi'!F23</f>
        <v>0</v>
      </c>
    </row>
    <row r="6" spans="1:9" ht="12.75">
      <c r="A6" s="48" t="str">
        <f>'2_Makadamske Prometnice'!A3</f>
        <v>2.</v>
      </c>
      <c r="B6" s="53" t="str">
        <f>'2_Makadamske Prometnice'!B3</f>
        <v>MAKADAMSKE PROMETNICE</v>
      </c>
      <c r="C6" s="37"/>
      <c r="D6" s="29">
        <f>'2_Makadamske Prometnice'!F68</f>
        <v>0</v>
      </c>
      <c r="E6" s="304"/>
      <c r="F6" s="304"/>
      <c r="G6" s="304"/>
      <c r="H6" s="29"/>
      <c r="I6" s="28"/>
    </row>
    <row r="7" spans="1:8" s="28" customFormat="1" ht="12.75" customHeight="1">
      <c r="A7" s="49" t="str">
        <f>3_VIO!A3</f>
        <v>3.</v>
      </c>
      <c r="B7" s="53" t="str">
        <f>3_VIO!B3</f>
        <v>VODOOPSKRBA I ODVODNJA</v>
      </c>
      <c r="C7" s="37"/>
      <c r="D7" s="29">
        <f>3_VIO!F251</f>
        <v>0</v>
      </c>
      <c r="E7" s="474"/>
      <c r="F7" s="474"/>
      <c r="G7" s="474"/>
      <c r="H7" s="38"/>
    </row>
    <row r="8" spans="1:8" s="28" customFormat="1" ht="12.75" customHeight="1">
      <c r="A8" s="338" t="str">
        <f>4_Ograda!A3</f>
        <v>4.</v>
      </c>
      <c r="B8" s="27" t="str">
        <f>4_Ograda!B3</f>
        <v>OGRADA</v>
      </c>
      <c r="C8" s="37"/>
      <c r="D8" s="29">
        <f>4_Ograda!F38</f>
        <v>0</v>
      </c>
      <c r="E8" s="54"/>
      <c r="F8" s="54"/>
      <c r="G8" s="54"/>
      <c r="H8" s="38"/>
    </row>
    <row r="9" spans="1:4" ht="12.75">
      <c r="A9" s="49" t="str">
        <f>5_Elektroinstalacije!A8</f>
        <v>5.</v>
      </c>
      <c r="B9" s="37" t="str">
        <f>5_Elektroinstalacije!B8</f>
        <v>ELEKTROTEHNIČKE INSTALACIJE</v>
      </c>
      <c r="C9" s="37"/>
      <c r="D9" s="29">
        <f>5_Elektroinstalacije!F83</f>
        <v>0</v>
      </c>
    </row>
    <row r="10" spans="1:4" ht="12.75">
      <c r="A10" s="49" t="str">
        <f>6_Ostalo!A3</f>
        <v>6.</v>
      </c>
      <c r="B10" s="410" t="str">
        <f>6_Ostalo!B3</f>
        <v>OSTALO</v>
      </c>
      <c r="C10" s="37"/>
      <c r="D10" s="29">
        <f>6_Ostalo!F9</f>
        <v>0</v>
      </c>
    </row>
    <row r="11" spans="1:4" ht="12.75">
      <c r="A11" s="50"/>
      <c r="B11" s="39"/>
      <c r="C11" s="45" t="s">
        <v>14</v>
      </c>
      <c r="D11" s="40">
        <f>SUM(D5:D10)</f>
        <v>0</v>
      </c>
    </row>
    <row r="12" spans="1:4" ht="12.75" customHeight="1">
      <c r="A12" s="51"/>
      <c r="B12" s="41"/>
      <c r="C12" s="46" t="s">
        <v>42</v>
      </c>
      <c r="D12" s="42">
        <f>D11*0.25</f>
        <v>0</v>
      </c>
    </row>
    <row r="13" spans="1:4" ht="12.75" customHeight="1">
      <c r="A13" s="52"/>
      <c r="B13" s="43"/>
      <c r="C13" s="47" t="s">
        <v>43</v>
      </c>
      <c r="D13" s="44">
        <f>SUM(D11:D12)</f>
        <v>0</v>
      </c>
    </row>
  </sheetData>
  <sheetProtection/>
  <mergeCells count="1">
    <mergeCell ref="E7:G7"/>
  </mergeCells>
  <printOptions/>
  <pageMargins left="0.984251968503937" right="0.5905511811023623" top="0.7480314960629921" bottom="0.7480314960629921" header="0.31496062992125984" footer="0.31496062992125984"/>
  <pageSetup firstPageNumber="1" useFirstPageNumber="1" horizontalDpi="300" verticalDpi="300" orientation="portrait" paperSize="9" scale="99" r:id="rId1"/>
  <headerFooter>
    <oddHeader>&amp;C&amp;"Cambria,Uobičajeno"Odlagalište komunalnog otpada "Vučje Brdo-Plano"</oddHeader>
    <oddFooter>&amp;C&amp;"Cambria,Uobičajeno"Stranica &amp;P od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Ina</dc:creator>
  <cp:keywords/>
  <dc:description/>
  <cp:lastModifiedBy>Marela Hrabar</cp:lastModifiedBy>
  <cp:lastPrinted>2020-10-26T09:43:17Z</cp:lastPrinted>
  <dcterms:created xsi:type="dcterms:W3CDTF">2003-07-24T13:47:59Z</dcterms:created>
  <dcterms:modified xsi:type="dcterms:W3CDTF">2020-10-26T09:43:48Z</dcterms:modified>
  <cp:category/>
  <cp:version/>
  <cp:contentType/>
  <cp:contentStatus/>
</cp:coreProperties>
</file>